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u-my.sharepoint.com/personal/abbe_will_harvard_edu/Documents/Documents/Metro Projections/2022/Reweighting/"/>
    </mc:Choice>
  </mc:AlternateContent>
  <xr:revisionPtr revIDLastSave="321" documentId="8_{5265299E-E02B-43B6-A508-FEAEF099F8AB}" xr6:coauthVersionLast="47" xr6:coauthVersionMax="47" xr10:uidLastSave="{EC569D48-EA5D-496C-9557-078FDEDFDAFE}"/>
  <bookViews>
    <workbookView xWindow="-108" yWindow="-108" windowWidth="23256" windowHeight="12252" tabRatio="878" xr2:uid="{00000000-000D-0000-FFFF-FFFF00000000}"/>
  </bookViews>
  <sheets>
    <sheet name="Summary" sheetId="14" r:id="rId1"/>
    <sheet name="Table 1_Ann Exp" sheetId="1" r:id="rId2"/>
    <sheet name="Table 2_Qtly Exp" sheetId="2" r:id="rId3"/>
    <sheet name="Table 3_4QMROC" sheetId="3" r:id="rId4"/>
    <sheet name="Table 4_Final Inputs" sheetId="4" r:id="rId5"/>
    <sheet name="Table 5_Benchmark &amp; Inputs" sheetId="6" r:id="rId6"/>
    <sheet name="Table 6_Correlations &amp; Weights" sheetId="5" r:id="rId7"/>
    <sheet name="Table 7_Lead Inputs &amp; Output" sheetId="1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O30" i="17" l="1"/>
  <c r="EO31" i="17"/>
  <c r="EO32" i="17"/>
  <c r="J2" i="6" l="1"/>
  <c r="O2" i="17" s="1"/>
  <c r="K2" i="6"/>
  <c r="P2" i="17" s="1"/>
  <c r="L2" i="6"/>
  <c r="Q2" i="17" s="1"/>
  <c r="M2" i="6"/>
  <c r="R2" i="17" s="1"/>
  <c r="N2" i="6"/>
  <c r="S2" i="17" s="1"/>
  <c r="O2" i="6"/>
  <c r="T2" i="17" s="1"/>
  <c r="P2" i="6"/>
  <c r="U2" i="17" s="1"/>
  <c r="Q2" i="6"/>
  <c r="V2" i="17" s="1"/>
  <c r="R2" i="6"/>
  <c r="W2" i="17" s="1"/>
  <c r="S2" i="6"/>
  <c r="X2" i="17" s="1"/>
  <c r="T2" i="6"/>
  <c r="Y2" i="17" s="1"/>
  <c r="U2" i="6"/>
  <c r="Z2" i="17" s="1"/>
  <c r="V2" i="6"/>
  <c r="AA2" i="17" s="1"/>
  <c r="W2" i="6"/>
  <c r="AB2" i="17" s="1"/>
  <c r="X2" i="6"/>
  <c r="AC2" i="17" s="1"/>
  <c r="Y2" i="6"/>
  <c r="AD2" i="17" s="1"/>
  <c r="Z2" i="6"/>
  <c r="AE2" i="17" s="1"/>
  <c r="AA2" i="6"/>
  <c r="AF2" i="17" s="1"/>
  <c r="AB2" i="6"/>
  <c r="AG2" i="17" s="1"/>
  <c r="AC2" i="6"/>
  <c r="AH2" i="17" s="1"/>
  <c r="AD2" i="6"/>
  <c r="AI2" i="17" s="1"/>
  <c r="AE2" i="6"/>
  <c r="AJ2" i="17" s="1"/>
  <c r="AF2" i="6"/>
  <c r="AK2" i="17" s="1"/>
  <c r="AG2" i="6"/>
  <c r="AL2" i="17" s="1"/>
  <c r="AH2" i="6"/>
  <c r="AM2" i="17" s="1"/>
  <c r="AI2" i="6"/>
  <c r="AN2" i="17" s="1"/>
  <c r="AJ2" i="6"/>
  <c r="AO2" i="17" s="1"/>
  <c r="AK2" i="6"/>
  <c r="AP2" i="17" s="1"/>
  <c r="AL2" i="6"/>
  <c r="AQ2" i="17" s="1"/>
  <c r="AM2" i="6"/>
  <c r="AR2" i="17" s="1"/>
  <c r="AN2" i="6"/>
  <c r="AS2" i="17" s="1"/>
  <c r="AO2" i="6"/>
  <c r="AT2" i="17" s="1"/>
  <c r="AP2" i="6"/>
  <c r="AU2" i="17" s="1"/>
  <c r="AQ2" i="6"/>
  <c r="AV2" i="17" s="1"/>
  <c r="AR2" i="6"/>
  <c r="AW2" i="17" s="1"/>
  <c r="AS2" i="6"/>
  <c r="AX2" i="17" s="1"/>
  <c r="AT2" i="6"/>
  <c r="AY2" i="17" s="1"/>
  <c r="AU2" i="6"/>
  <c r="AZ2" i="17" s="1"/>
  <c r="AV2" i="6"/>
  <c r="BA2" i="17" s="1"/>
  <c r="AW2" i="6"/>
  <c r="BB2" i="17" s="1"/>
  <c r="AX2" i="6"/>
  <c r="BC2" i="17" s="1"/>
  <c r="AY2" i="6"/>
  <c r="BD2" i="17" s="1"/>
  <c r="AZ2" i="6"/>
  <c r="BE2" i="17" s="1"/>
  <c r="BA2" i="6"/>
  <c r="BF2" i="17" s="1"/>
  <c r="BB2" i="6"/>
  <c r="BG2" i="17" s="1"/>
  <c r="BC2" i="6"/>
  <c r="BH2" i="17" s="1"/>
  <c r="BD2" i="6"/>
  <c r="BI2" i="17" s="1"/>
  <c r="BE2" i="6"/>
  <c r="BJ2" i="17" s="1"/>
  <c r="BF2" i="6"/>
  <c r="BK2" i="17" s="1"/>
  <c r="BG2" i="6"/>
  <c r="BL2" i="17" s="1"/>
  <c r="BH2" i="6"/>
  <c r="BM2" i="17" s="1"/>
  <c r="BI2" i="6"/>
  <c r="BN2" i="17" s="1"/>
  <c r="BJ2" i="6"/>
  <c r="BO2" i="17" s="1"/>
  <c r="BK2" i="6"/>
  <c r="BP2" i="17" s="1"/>
  <c r="BL2" i="6"/>
  <c r="BQ2" i="17" s="1"/>
  <c r="BM2" i="6"/>
  <c r="BR2" i="17" s="1"/>
  <c r="BN2" i="6"/>
  <c r="BS2" i="17" s="1"/>
  <c r="BO2" i="6"/>
  <c r="BT2" i="17" s="1"/>
  <c r="BP2" i="6"/>
  <c r="BU2" i="17" s="1"/>
  <c r="BQ2" i="6"/>
  <c r="BV2" i="17" s="1"/>
  <c r="BR2" i="6"/>
  <c r="BW2" i="17" s="1"/>
  <c r="BS2" i="6"/>
  <c r="BX2" i="17" s="1"/>
  <c r="BT2" i="6"/>
  <c r="BY2" i="17" s="1"/>
  <c r="BU2" i="6"/>
  <c r="BZ2" i="17" s="1"/>
  <c r="BV2" i="6"/>
  <c r="CA2" i="17" s="1"/>
  <c r="BW2" i="6"/>
  <c r="CB2" i="17" s="1"/>
  <c r="BX2" i="6"/>
  <c r="CC2" i="17" s="1"/>
  <c r="BY2" i="6"/>
  <c r="CD2" i="17" s="1"/>
  <c r="BZ2" i="6"/>
  <c r="CE2" i="17" s="1"/>
  <c r="CA2" i="6"/>
  <c r="CF2" i="17" s="1"/>
  <c r="CB2" i="6"/>
  <c r="CG2" i="17" s="1"/>
  <c r="CC2" i="6"/>
  <c r="CH2" i="17" s="1"/>
  <c r="CD2" i="6"/>
  <c r="CI2" i="17" s="1"/>
  <c r="CE2" i="6"/>
  <c r="CJ2" i="17" s="1"/>
  <c r="CF2" i="6"/>
  <c r="CK2" i="17" s="1"/>
  <c r="CG2" i="6"/>
  <c r="CL2" i="17" s="1"/>
  <c r="CH2" i="6"/>
  <c r="CM2" i="17" s="1"/>
  <c r="CI2" i="6"/>
  <c r="CN2" i="17" s="1"/>
  <c r="CJ2" i="6"/>
  <c r="CO2" i="17" s="1"/>
  <c r="CK2" i="6"/>
  <c r="CP2" i="17" s="1"/>
  <c r="CL2" i="6"/>
  <c r="CQ2" i="17" s="1"/>
  <c r="CM2" i="6"/>
  <c r="CR2" i="17" s="1"/>
  <c r="CN2" i="6"/>
  <c r="CS2" i="17" s="1"/>
  <c r="CO2" i="6"/>
  <c r="CT2" i="17" s="1"/>
  <c r="CP2" i="6"/>
  <c r="CU2" i="17" s="1"/>
  <c r="CQ2" i="6"/>
  <c r="CV2" i="17" s="1"/>
  <c r="CR2" i="6"/>
  <c r="CW2" i="17" s="1"/>
  <c r="CS2" i="6"/>
  <c r="CX2" i="17" s="1"/>
  <c r="CT2" i="6"/>
  <c r="CY2" i="17" s="1"/>
  <c r="CU2" i="6"/>
  <c r="CZ2" i="17" s="1"/>
  <c r="CV2" i="6"/>
  <c r="DA2" i="17" s="1"/>
  <c r="CW2" i="6"/>
  <c r="DB2" i="17" s="1"/>
  <c r="CX2" i="6"/>
  <c r="DC2" i="17" s="1"/>
  <c r="CY2" i="6"/>
  <c r="DD2" i="17" s="1"/>
  <c r="CZ2" i="6"/>
  <c r="DE2" i="17" s="1"/>
  <c r="DA2" i="6"/>
  <c r="DF2" i="17" s="1"/>
  <c r="DB2" i="6"/>
  <c r="DG2" i="17" s="1"/>
  <c r="DC2" i="6"/>
  <c r="DH2" i="17" s="1"/>
  <c r="DD2" i="6"/>
  <c r="DI2" i="17" s="1"/>
  <c r="DE2" i="6"/>
  <c r="DJ2" i="17" s="1"/>
  <c r="DF2" i="6"/>
  <c r="DK2" i="17" s="1"/>
  <c r="DG2" i="6"/>
  <c r="DL2" i="17" s="1"/>
  <c r="DH2" i="6"/>
  <c r="DM2" i="17" s="1"/>
  <c r="DI2" i="6"/>
  <c r="DN2" i="17" s="1"/>
  <c r="DJ2" i="6"/>
  <c r="DO2" i="17" s="1"/>
  <c r="DK2" i="6"/>
  <c r="DP2" i="17" s="1"/>
  <c r="DL2" i="6"/>
  <c r="DQ2" i="17" s="1"/>
  <c r="DM2" i="6"/>
  <c r="DR2" i="17" s="1"/>
  <c r="DN2" i="6"/>
  <c r="DS2" i="17" s="1"/>
  <c r="DO2" i="6"/>
  <c r="DT2" i="17" s="1"/>
  <c r="DP2" i="6"/>
  <c r="DU2" i="17" s="1"/>
  <c r="DQ2" i="6"/>
  <c r="DV2" i="17" s="1"/>
  <c r="DR2" i="6"/>
  <c r="DW2" i="17" s="1"/>
  <c r="DS2" i="6"/>
  <c r="DX2" i="17" s="1"/>
  <c r="DT2" i="6"/>
  <c r="DY2" i="17" s="1"/>
  <c r="DU2" i="6"/>
  <c r="DZ2" i="17" s="1"/>
  <c r="DV2" i="6"/>
  <c r="EA2" i="17" s="1"/>
  <c r="DW2" i="6"/>
  <c r="EB2" i="17" s="1"/>
  <c r="DX2" i="6"/>
  <c r="EC2" i="17" s="1"/>
  <c r="DY2" i="6"/>
  <c r="ED2" i="17" s="1"/>
  <c r="DZ2" i="6"/>
  <c r="EE2" i="17" s="1"/>
  <c r="EA2" i="6"/>
  <c r="EF2" i="17" s="1"/>
  <c r="EB2" i="6"/>
  <c r="EG2" i="17" s="1"/>
  <c r="I2" i="6"/>
  <c r="N2" i="17" s="1"/>
  <c r="B43" i="1" l="1"/>
  <c r="B42" i="1"/>
  <c r="B41" i="1"/>
  <c r="B40" i="1"/>
  <c r="AN17" i="6" l="1"/>
  <c r="BA17" i="17" s="1"/>
  <c r="AO17" i="6"/>
  <c r="BB17" i="17" s="1"/>
  <c r="AP17" i="6"/>
  <c r="BC17" i="17" s="1"/>
  <c r="AQ17" i="6"/>
  <c r="BD17" i="17" s="1"/>
  <c r="AR17" i="6"/>
  <c r="BE17" i="17" s="1"/>
  <c r="AS17" i="6"/>
  <c r="BF17" i="17" s="1"/>
  <c r="AT17" i="6"/>
  <c r="BG17" i="17" s="1"/>
  <c r="AU17" i="6"/>
  <c r="BH17" i="17" s="1"/>
  <c r="AV17" i="6"/>
  <c r="BI17" i="17" s="1"/>
  <c r="AW17" i="6"/>
  <c r="BJ17" i="17" s="1"/>
  <c r="AX17" i="6"/>
  <c r="BK17" i="17" s="1"/>
  <c r="AY17" i="6"/>
  <c r="BL17" i="17" s="1"/>
  <c r="AZ17" i="6"/>
  <c r="BM17" i="17" s="1"/>
  <c r="BA17" i="6"/>
  <c r="BN17" i="17" s="1"/>
  <c r="BB17" i="6"/>
  <c r="BO17" i="17" s="1"/>
  <c r="BC17" i="6"/>
  <c r="BP17" i="17" s="1"/>
  <c r="BD17" i="6"/>
  <c r="BQ17" i="17" s="1"/>
  <c r="BE17" i="6"/>
  <c r="BR17" i="17" s="1"/>
  <c r="BF17" i="6"/>
  <c r="BS17" i="17" s="1"/>
  <c r="BG17" i="6"/>
  <c r="BT17" i="17" s="1"/>
  <c r="BH17" i="6"/>
  <c r="BU17" i="17" s="1"/>
  <c r="BI17" i="6"/>
  <c r="BV17" i="17" s="1"/>
  <c r="BJ17" i="6"/>
  <c r="BW17" i="17" s="1"/>
  <c r="BK17" i="6"/>
  <c r="BX17" i="17" s="1"/>
  <c r="BL17" i="6"/>
  <c r="BY17" i="17" s="1"/>
  <c r="BM17" i="6"/>
  <c r="BZ17" i="17" s="1"/>
  <c r="BN17" i="6"/>
  <c r="CA17" i="17" s="1"/>
  <c r="BO17" i="6"/>
  <c r="CB17" i="17" s="1"/>
  <c r="BP17" i="6"/>
  <c r="CC17" i="17" s="1"/>
  <c r="BQ17" i="6"/>
  <c r="CD17" i="17" s="1"/>
  <c r="BR17" i="6"/>
  <c r="CE17" i="17" s="1"/>
  <c r="BS17" i="6"/>
  <c r="CF17" i="17" s="1"/>
  <c r="BT17" i="6"/>
  <c r="CG17" i="17" s="1"/>
  <c r="BU17" i="6"/>
  <c r="CH17" i="17" s="1"/>
  <c r="BV17" i="6"/>
  <c r="CI17" i="17" s="1"/>
  <c r="BW17" i="6"/>
  <c r="CJ17" i="17" s="1"/>
  <c r="BX17" i="6"/>
  <c r="CK17" i="17" s="1"/>
  <c r="BY17" i="6"/>
  <c r="CL17" i="17" s="1"/>
  <c r="BZ17" i="6"/>
  <c r="CM17" i="17" s="1"/>
  <c r="CA17" i="6"/>
  <c r="CN17" i="17" s="1"/>
  <c r="CB17" i="6"/>
  <c r="CO17" i="17" s="1"/>
  <c r="CC17" i="6"/>
  <c r="CP17" i="17" s="1"/>
  <c r="CD17" i="6"/>
  <c r="CQ17" i="17" s="1"/>
  <c r="CE17" i="6"/>
  <c r="CR17" i="17" s="1"/>
  <c r="CF17" i="6"/>
  <c r="CS17" i="17" s="1"/>
  <c r="CG17" i="6"/>
  <c r="CT17" i="17" s="1"/>
  <c r="CH17" i="6"/>
  <c r="CU17" i="17" s="1"/>
  <c r="CI17" i="6"/>
  <c r="CV17" i="17" s="1"/>
  <c r="CJ17" i="6"/>
  <c r="CW17" i="17" s="1"/>
  <c r="AN18" i="6"/>
  <c r="BA18" i="17" s="1"/>
  <c r="AO18" i="6"/>
  <c r="BB18" i="17" s="1"/>
  <c r="AP18" i="6"/>
  <c r="BC18" i="17" s="1"/>
  <c r="AQ18" i="6"/>
  <c r="BD18" i="17" s="1"/>
  <c r="AR18" i="6"/>
  <c r="BE18" i="17" s="1"/>
  <c r="AS18" i="6"/>
  <c r="BF18" i="17" s="1"/>
  <c r="AT18" i="6"/>
  <c r="BG18" i="17" s="1"/>
  <c r="AU18" i="6"/>
  <c r="BH18" i="17" s="1"/>
  <c r="AV18" i="6"/>
  <c r="BI18" i="17" s="1"/>
  <c r="AW18" i="6"/>
  <c r="BJ18" i="17" s="1"/>
  <c r="AX18" i="6"/>
  <c r="BK18" i="17" s="1"/>
  <c r="AY18" i="6"/>
  <c r="BL18" i="17" s="1"/>
  <c r="AZ18" i="6"/>
  <c r="BM18" i="17" s="1"/>
  <c r="BA18" i="6"/>
  <c r="BN18" i="17" s="1"/>
  <c r="BB18" i="6"/>
  <c r="BO18" i="17" s="1"/>
  <c r="BC18" i="6"/>
  <c r="BP18" i="17" s="1"/>
  <c r="BD18" i="6"/>
  <c r="BQ18" i="17" s="1"/>
  <c r="BE18" i="6"/>
  <c r="BR18" i="17" s="1"/>
  <c r="BF18" i="6"/>
  <c r="BS18" i="17" s="1"/>
  <c r="BG18" i="6"/>
  <c r="BT18" i="17" s="1"/>
  <c r="BH18" i="6"/>
  <c r="BU18" i="17" s="1"/>
  <c r="BI18" i="6"/>
  <c r="BV18" i="17" s="1"/>
  <c r="BJ18" i="6"/>
  <c r="BW18" i="17" s="1"/>
  <c r="BK18" i="6"/>
  <c r="BX18" i="17" s="1"/>
  <c r="BL18" i="6"/>
  <c r="BY18" i="17" s="1"/>
  <c r="BM18" i="6"/>
  <c r="BZ18" i="17" s="1"/>
  <c r="BN18" i="6"/>
  <c r="CA18" i="17" s="1"/>
  <c r="BO18" i="6"/>
  <c r="CB18" i="17" s="1"/>
  <c r="BP18" i="6"/>
  <c r="CC18" i="17" s="1"/>
  <c r="BQ18" i="6"/>
  <c r="CD18" i="17" s="1"/>
  <c r="BR18" i="6"/>
  <c r="CE18" i="17" s="1"/>
  <c r="BS18" i="6"/>
  <c r="CF18" i="17" s="1"/>
  <c r="BT18" i="6"/>
  <c r="CG18" i="17" s="1"/>
  <c r="BU18" i="6"/>
  <c r="CH18" i="17" s="1"/>
  <c r="BV18" i="6"/>
  <c r="CI18" i="17" s="1"/>
  <c r="BW18" i="6"/>
  <c r="CJ18" i="17" s="1"/>
  <c r="BX18" i="6"/>
  <c r="CK18" i="17" s="1"/>
  <c r="BY18" i="6"/>
  <c r="CL18" i="17" s="1"/>
  <c r="BZ18" i="6"/>
  <c r="CM18" i="17" s="1"/>
  <c r="CA18" i="6"/>
  <c r="CN18" i="17" s="1"/>
  <c r="CB18" i="6"/>
  <c r="CO18" i="17" s="1"/>
  <c r="CC18" i="6"/>
  <c r="CP18" i="17" s="1"/>
  <c r="CD18" i="6"/>
  <c r="CQ18" i="17" s="1"/>
  <c r="CE18" i="6"/>
  <c r="CR18" i="17" s="1"/>
  <c r="CF18" i="6"/>
  <c r="CS18" i="17" s="1"/>
  <c r="CG18" i="6"/>
  <c r="CT18" i="17" s="1"/>
  <c r="CH18" i="6"/>
  <c r="CU18" i="17" s="1"/>
  <c r="CI18" i="6"/>
  <c r="CV18" i="17" s="1"/>
  <c r="CJ18" i="6"/>
  <c r="CW18" i="17" s="1"/>
  <c r="AN19" i="6"/>
  <c r="BA19" i="17" s="1"/>
  <c r="AO19" i="6"/>
  <c r="BB19" i="17" s="1"/>
  <c r="AP19" i="6"/>
  <c r="BC19" i="17" s="1"/>
  <c r="AQ19" i="6"/>
  <c r="BD19" i="17" s="1"/>
  <c r="AR19" i="6"/>
  <c r="BE19" i="17" s="1"/>
  <c r="AS19" i="6"/>
  <c r="BF19" i="17" s="1"/>
  <c r="AT19" i="6"/>
  <c r="BG19" i="17" s="1"/>
  <c r="AU19" i="6"/>
  <c r="BH19" i="17" s="1"/>
  <c r="AV19" i="6"/>
  <c r="BI19" i="17" s="1"/>
  <c r="AW19" i="6"/>
  <c r="BJ19" i="17" s="1"/>
  <c r="AX19" i="6"/>
  <c r="BK19" i="17" s="1"/>
  <c r="AY19" i="6"/>
  <c r="BL19" i="17" s="1"/>
  <c r="AZ19" i="6"/>
  <c r="BM19" i="17" s="1"/>
  <c r="BA19" i="6"/>
  <c r="BN19" i="17" s="1"/>
  <c r="BB19" i="6"/>
  <c r="BO19" i="17" s="1"/>
  <c r="BC19" i="6"/>
  <c r="BP19" i="17" s="1"/>
  <c r="BD19" i="6"/>
  <c r="BQ19" i="17" s="1"/>
  <c r="BE19" i="6"/>
  <c r="BR19" i="17" s="1"/>
  <c r="BF19" i="6"/>
  <c r="BS19" i="17" s="1"/>
  <c r="BG19" i="6"/>
  <c r="BT19" i="17" s="1"/>
  <c r="BH19" i="6"/>
  <c r="BU19" i="17" s="1"/>
  <c r="BI19" i="6"/>
  <c r="BV19" i="17" s="1"/>
  <c r="BJ19" i="6"/>
  <c r="BW19" i="17" s="1"/>
  <c r="BK19" i="6"/>
  <c r="BX19" i="17" s="1"/>
  <c r="BL19" i="6"/>
  <c r="BY19" i="17" s="1"/>
  <c r="BM19" i="6"/>
  <c r="BZ19" i="17" s="1"/>
  <c r="BN19" i="6"/>
  <c r="CA19" i="17" s="1"/>
  <c r="BO19" i="6"/>
  <c r="CB19" i="17" s="1"/>
  <c r="BP19" i="6"/>
  <c r="CC19" i="17" s="1"/>
  <c r="BQ19" i="6"/>
  <c r="CD19" i="17" s="1"/>
  <c r="BR19" i="6"/>
  <c r="CE19" i="17" s="1"/>
  <c r="BS19" i="6"/>
  <c r="CF19" i="17" s="1"/>
  <c r="BT19" i="6"/>
  <c r="CG19" i="17" s="1"/>
  <c r="BU19" i="6"/>
  <c r="CH19" i="17" s="1"/>
  <c r="BV19" i="6"/>
  <c r="CI19" i="17" s="1"/>
  <c r="BW19" i="6"/>
  <c r="CJ19" i="17" s="1"/>
  <c r="BX19" i="6"/>
  <c r="CK19" i="17" s="1"/>
  <c r="BY19" i="6"/>
  <c r="CL19" i="17" s="1"/>
  <c r="BZ19" i="6"/>
  <c r="CM19" i="17" s="1"/>
  <c r="CA19" i="6"/>
  <c r="CN19" i="17" s="1"/>
  <c r="CB19" i="6"/>
  <c r="CO19" i="17" s="1"/>
  <c r="CC19" i="6"/>
  <c r="CP19" i="17" s="1"/>
  <c r="CD19" i="6"/>
  <c r="CQ19" i="17" s="1"/>
  <c r="CE19" i="6"/>
  <c r="CR19" i="17" s="1"/>
  <c r="CF19" i="6"/>
  <c r="CS19" i="17" s="1"/>
  <c r="CG19" i="6"/>
  <c r="CT19" i="17" s="1"/>
  <c r="CH19" i="6"/>
  <c r="CU19" i="17" s="1"/>
  <c r="CI19" i="6"/>
  <c r="CV19" i="17" s="1"/>
  <c r="CJ19" i="6"/>
  <c r="CW19" i="17" s="1"/>
  <c r="AN20" i="6"/>
  <c r="BA20" i="17" s="1"/>
  <c r="AO20" i="6"/>
  <c r="BB20" i="17" s="1"/>
  <c r="AP20" i="6"/>
  <c r="BC20" i="17" s="1"/>
  <c r="AQ20" i="6"/>
  <c r="BD20" i="17" s="1"/>
  <c r="AR20" i="6"/>
  <c r="BE20" i="17" s="1"/>
  <c r="AS20" i="6"/>
  <c r="BF20" i="17" s="1"/>
  <c r="AT20" i="6"/>
  <c r="BG20" i="17" s="1"/>
  <c r="AU20" i="6"/>
  <c r="BH20" i="17" s="1"/>
  <c r="AV20" i="6"/>
  <c r="BI20" i="17" s="1"/>
  <c r="AW20" i="6"/>
  <c r="BJ20" i="17" s="1"/>
  <c r="AX20" i="6"/>
  <c r="BK20" i="17" s="1"/>
  <c r="AY20" i="6"/>
  <c r="BL20" i="17" s="1"/>
  <c r="AZ20" i="6"/>
  <c r="BM20" i="17" s="1"/>
  <c r="BA20" i="6"/>
  <c r="BN20" i="17" s="1"/>
  <c r="BB20" i="6"/>
  <c r="BO20" i="17" s="1"/>
  <c r="BC20" i="6"/>
  <c r="BP20" i="17" s="1"/>
  <c r="BD20" i="6"/>
  <c r="BQ20" i="17" s="1"/>
  <c r="BE20" i="6"/>
  <c r="BR20" i="17" s="1"/>
  <c r="BF20" i="6"/>
  <c r="BS20" i="17" s="1"/>
  <c r="BG20" i="6"/>
  <c r="BT20" i="17" s="1"/>
  <c r="BH20" i="6"/>
  <c r="BU20" i="17" s="1"/>
  <c r="BI20" i="6"/>
  <c r="BV20" i="17" s="1"/>
  <c r="BJ20" i="6"/>
  <c r="BW20" i="17" s="1"/>
  <c r="BK20" i="6"/>
  <c r="BX20" i="17" s="1"/>
  <c r="BL20" i="6"/>
  <c r="BY20" i="17" s="1"/>
  <c r="BM20" i="6"/>
  <c r="BZ20" i="17" s="1"/>
  <c r="BN20" i="6"/>
  <c r="CA20" i="17" s="1"/>
  <c r="BO20" i="6"/>
  <c r="CB20" i="17" s="1"/>
  <c r="BP20" i="6"/>
  <c r="CC20" i="17" s="1"/>
  <c r="BQ20" i="6"/>
  <c r="CD20" i="17" s="1"/>
  <c r="BR20" i="6"/>
  <c r="CE20" i="17" s="1"/>
  <c r="BS20" i="6"/>
  <c r="CF20" i="17" s="1"/>
  <c r="BT20" i="6"/>
  <c r="CG20" i="17" s="1"/>
  <c r="BU20" i="6"/>
  <c r="CH20" i="17" s="1"/>
  <c r="BV20" i="6"/>
  <c r="CI20" i="17" s="1"/>
  <c r="BW20" i="6"/>
  <c r="CJ20" i="17" s="1"/>
  <c r="BX20" i="6"/>
  <c r="CK20" i="17" s="1"/>
  <c r="BY20" i="6"/>
  <c r="CL20" i="17" s="1"/>
  <c r="BZ20" i="6"/>
  <c r="CM20" i="17" s="1"/>
  <c r="CA20" i="6"/>
  <c r="CN20" i="17" s="1"/>
  <c r="CB20" i="6"/>
  <c r="CO20" i="17" s="1"/>
  <c r="CC20" i="6"/>
  <c r="CP20" i="17" s="1"/>
  <c r="CD20" i="6"/>
  <c r="CQ20" i="17" s="1"/>
  <c r="CE20" i="6"/>
  <c r="CR20" i="17" s="1"/>
  <c r="CF20" i="6"/>
  <c r="CS20" i="17" s="1"/>
  <c r="CG20" i="6"/>
  <c r="CT20" i="17" s="1"/>
  <c r="CH20" i="6"/>
  <c r="CU20" i="17" s="1"/>
  <c r="CI20" i="6"/>
  <c r="CV20" i="17" s="1"/>
  <c r="CJ20" i="6"/>
  <c r="CW20" i="17" s="1"/>
  <c r="B31" i="17" l="1"/>
  <c r="B32" i="17"/>
  <c r="B33" i="17"/>
  <c r="B30" i="17"/>
  <c r="B26" i="17"/>
  <c r="B27" i="17"/>
  <c r="B28" i="17"/>
  <c r="B25" i="17"/>
  <c r="B5" i="17"/>
  <c r="B6" i="17"/>
  <c r="B7" i="17"/>
  <c r="B4" i="17"/>
  <c r="A23" i="5"/>
  <c r="A22" i="5"/>
  <c r="A21" i="5"/>
  <c r="A20" i="5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BL72" i="4"/>
  <c r="BM72" i="4"/>
  <c r="BN72" i="4"/>
  <c r="BO72" i="4"/>
  <c r="BP72" i="4"/>
  <c r="BQ72" i="4"/>
  <c r="BR72" i="4"/>
  <c r="BS72" i="4"/>
  <c r="BT72" i="4"/>
  <c r="BU72" i="4"/>
  <c r="BV72" i="4"/>
  <c r="BW72" i="4"/>
  <c r="BX72" i="4"/>
  <c r="BY72" i="4"/>
  <c r="BZ72" i="4"/>
  <c r="CA72" i="4"/>
  <c r="CB72" i="4"/>
  <c r="CC72" i="4"/>
  <c r="CD72" i="4"/>
  <c r="CE72" i="4"/>
  <c r="CF72" i="4"/>
  <c r="CG72" i="4"/>
  <c r="CH72" i="4"/>
  <c r="CI72" i="4"/>
  <c r="CJ72" i="4"/>
  <c r="CK72" i="4"/>
  <c r="CL72" i="4"/>
  <c r="CM72" i="4"/>
  <c r="CN72" i="4"/>
  <c r="CO72" i="4"/>
  <c r="CP72" i="4"/>
  <c r="CQ72" i="4"/>
  <c r="CR72" i="4"/>
  <c r="CS72" i="4"/>
  <c r="CT72" i="4"/>
  <c r="CU72" i="4"/>
  <c r="CV72" i="4"/>
  <c r="CW72" i="4"/>
  <c r="CX72" i="4"/>
  <c r="CY72" i="4"/>
  <c r="CZ72" i="4"/>
  <c r="DA72" i="4"/>
  <c r="DB72" i="4"/>
  <c r="DC72" i="4"/>
  <c r="DD72" i="4"/>
  <c r="DE72" i="4"/>
  <c r="DF72" i="4"/>
  <c r="DG72" i="4"/>
  <c r="DH72" i="4"/>
  <c r="DI72" i="4"/>
  <c r="DJ72" i="4"/>
  <c r="DK72" i="4"/>
  <c r="DL72" i="4"/>
  <c r="DM72" i="4"/>
  <c r="DN72" i="4"/>
  <c r="DO72" i="4"/>
  <c r="DP72" i="4"/>
  <c r="DQ72" i="4"/>
  <c r="DR72" i="4"/>
  <c r="DS72" i="4"/>
  <c r="DT72" i="4"/>
  <c r="DU72" i="4"/>
  <c r="DV72" i="4"/>
  <c r="DW72" i="4"/>
  <c r="DX72" i="4"/>
  <c r="DY72" i="4"/>
  <c r="DZ72" i="4"/>
  <c r="EA72" i="4"/>
  <c r="EB72" i="4"/>
  <c r="I72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BL49" i="4"/>
  <c r="BM49" i="4"/>
  <c r="BN49" i="4"/>
  <c r="BO49" i="4"/>
  <c r="BP49" i="4"/>
  <c r="BQ49" i="4"/>
  <c r="BR49" i="4"/>
  <c r="BS49" i="4"/>
  <c r="BT49" i="4"/>
  <c r="BU49" i="4"/>
  <c r="BV49" i="4"/>
  <c r="BW49" i="4"/>
  <c r="BX49" i="4"/>
  <c r="BY49" i="4"/>
  <c r="BZ49" i="4"/>
  <c r="CA49" i="4"/>
  <c r="CB49" i="4"/>
  <c r="CC49" i="4"/>
  <c r="CD49" i="4"/>
  <c r="CE49" i="4"/>
  <c r="CF49" i="4"/>
  <c r="CG49" i="4"/>
  <c r="CH49" i="4"/>
  <c r="CI49" i="4"/>
  <c r="CJ49" i="4"/>
  <c r="CK49" i="4"/>
  <c r="CL49" i="4"/>
  <c r="CM49" i="4"/>
  <c r="CN49" i="4"/>
  <c r="CO49" i="4"/>
  <c r="CP49" i="4"/>
  <c r="CQ49" i="4"/>
  <c r="CR49" i="4"/>
  <c r="CS49" i="4"/>
  <c r="CT49" i="4"/>
  <c r="CU49" i="4"/>
  <c r="CV49" i="4"/>
  <c r="CW49" i="4"/>
  <c r="CX49" i="4"/>
  <c r="CY49" i="4"/>
  <c r="CZ49" i="4"/>
  <c r="DA49" i="4"/>
  <c r="DB49" i="4"/>
  <c r="DC49" i="4"/>
  <c r="DD49" i="4"/>
  <c r="DE49" i="4"/>
  <c r="DF49" i="4"/>
  <c r="DG49" i="4"/>
  <c r="DH49" i="4"/>
  <c r="DI49" i="4"/>
  <c r="DJ49" i="4"/>
  <c r="DK49" i="4"/>
  <c r="DL49" i="4"/>
  <c r="DM49" i="4"/>
  <c r="DN49" i="4"/>
  <c r="DO49" i="4"/>
  <c r="DP49" i="4"/>
  <c r="DQ49" i="4"/>
  <c r="DR49" i="4"/>
  <c r="DS49" i="4"/>
  <c r="DT49" i="4"/>
  <c r="DU49" i="4"/>
  <c r="DV49" i="4"/>
  <c r="DW49" i="4"/>
  <c r="DX49" i="4"/>
  <c r="DY49" i="4"/>
  <c r="DZ49" i="4"/>
  <c r="EA49" i="4"/>
  <c r="EB49" i="4"/>
  <c r="I49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U26" i="4"/>
  <c r="CV26" i="4"/>
  <c r="CW26" i="4"/>
  <c r="CX26" i="4"/>
  <c r="CY26" i="4"/>
  <c r="CZ26" i="4"/>
  <c r="DA26" i="4"/>
  <c r="DB26" i="4"/>
  <c r="DC26" i="4"/>
  <c r="DD26" i="4"/>
  <c r="DE26" i="4"/>
  <c r="DF26" i="4"/>
  <c r="DG26" i="4"/>
  <c r="DH26" i="4"/>
  <c r="DI26" i="4"/>
  <c r="DJ26" i="4"/>
  <c r="DK26" i="4"/>
  <c r="DL26" i="4"/>
  <c r="DM26" i="4"/>
  <c r="DN26" i="4"/>
  <c r="DO26" i="4"/>
  <c r="DP26" i="4"/>
  <c r="DQ26" i="4"/>
  <c r="DR26" i="4"/>
  <c r="DS26" i="4"/>
  <c r="DT26" i="4"/>
  <c r="DU26" i="4"/>
  <c r="DV26" i="4"/>
  <c r="DW26" i="4"/>
  <c r="DX26" i="4"/>
  <c r="DY26" i="4"/>
  <c r="DZ26" i="4"/>
  <c r="EA26" i="4"/>
  <c r="EB26" i="4"/>
  <c r="I26" i="4"/>
  <c r="A21" i="4"/>
  <c r="A23" i="4"/>
  <c r="A20" i="4"/>
  <c r="A22" i="4"/>
  <c r="A44" i="4"/>
  <c r="A46" i="4"/>
  <c r="A43" i="4"/>
  <c r="A45" i="4"/>
  <c r="A67" i="4"/>
  <c r="A69" i="4"/>
  <c r="A66" i="4"/>
  <c r="A68" i="4"/>
  <c r="A90" i="4"/>
  <c r="A92" i="4"/>
  <c r="A89" i="4"/>
  <c r="A91" i="4"/>
  <c r="Y20" i="1" l="1"/>
  <c r="Y40" i="1" s="1"/>
  <c r="Z20" i="1"/>
  <c r="Z40" i="1" s="1"/>
  <c r="CT6" i="2" s="1"/>
  <c r="AA20" i="1"/>
  <c r="AA40" i="1" s="1"/>
  <c r="CX6" i="2" s="1"/>
  <c r="Y23" i="1"/>
  <c r="Y43" i="1" s="1"/>
  <c r="Z23" i="1"/>
  <c r="Z43" i="1" s="1"/>
  <c r="CT9" i="2" s="1"/>
  <c r="AA23" i="1"/>
  <c r="AA43" i="1" s="1"/>
  <c r="CX9" i="2" s="1"/>
  <c r="Y21" i="1"/>
  <c r="Y41" i="1" s="1"/>
  <c r="Z21" i="1"/>
  <c r="Z41" i="1" s="1"/>
  <c r="CT7" i="2" s="1"/>
  <c r="AA21" i="1"/>
  <c r="AA41" i="1" s="1"/>
  <c r="CX7" i="2" s="1"/>
  <c r="Z22" i="1"/>
  <c r="Z42" i="1" s="1"/>
  <c r="CT8" i="2" s="1"/>
  <c r="AA22" i="1"/>
  <c r="AA42" i="1" s="1"/>
  <c r="CX16" i="2" l="1"/>
  <c r="DA16" i="2"/>
  <c r="CY16" i="2"/>
  <c r="CZ16" i="2"/>
  <c r="CZ17" i="2"/>
  <c r="DA17" i="2"/>
  <c r="CX17" i="2"/>
  <c r="CY17" i="2"/>
  <c r="CX19" i="2"/>
  <c r="CY19" i="2"/>
  <c r="DA19" i="2"/>
  <c r="CZ19" i="2"/>
  <c r="CV19" i="2"/>
  <c r="CW19" i="2"/>
  <c r="CU19" i="2"/>
  <c r="CT19" i="2"/>
  <c r="CW18" i="2"/>
  <c r="CU18" i="2"/>
  <c r="CV18" i="2"/>
  <c r="CT18" i="2"/>
  <c r="CW7" i="3" s="1"/>
  <c r="CW16" i="2"/>
  <c r="CV16" i="2"/>
  <c r="CT16" i="2"/>
  <c r="CU16" i="2"/>
  <c r="CT17" i="2"/>
  <c r="CU17" i="2"/>
  <c r="CV17" i="2"/>
  <c r="CW17" i="2"/>
  <c r="CX8" i="2"/>
  <c r="CZ6" i="3" l="1"/>
  <c r="CW6" i="3"/>
  <c r="DA8" i="3"/>
  <c r="CY6" i="3"/>
  <c r="CX8" i="3"/>
  <c r="CY18" i="2"/>
  <c r="CZ18" i="2"/>
  <c r="DA18" i="2"/>
  <c r="CX18" i="2"/>
  <c r="CY7" i="3" s="1"/>
  <c r="DA6" i="3"/>
  <c r="DA13" i="3" s="1"/>
  <c r="DX5" i="6" s="1"/>
  <c r="EC5" i="17" s="1"/>
  <c r="CZ8" i="3"/>
  <c r="CX6" i="3"/>
  <c r="CY8" i="3"/>
  <c r="CW8" i="3"/>
  <c r="C4" i="3"/>
  <c r="C11" i="3" s="1"/>
  <c r="D4" i="3"/>
  <c r="D11" i="3" s="1"/>
  <c r="E4" i="3"/>
  <c r="E11" i="3" s="1"/>
  <c r="F4" i="3"/>
  <c r="F11" i="3" s="1"/>
  <c r="G4" i="3"/>
  <c r="G11" i="3" s="1"/>
  <c r="H4" i="3"/>
  <c r="H11" i="3" s="1"/>
  <c r="I4" i="3"/>
  <c r="I11" i="3" s="1"/>
  <c r="J4" i="3"/>
  <c r="J11" i="3" s="1"/>
  <c r="K4" i="3"/>
  <c r="K11" i="3" s="1"/>
  <c r="L4" i="3"/>
  <c r="L11" i="3" s="1"/>
  <c r="M4" i="3"/>
  <c r="M11" i="3" s="1"/>
  <c r="N4" i="3"/>
  <c r="N11" i="3" s="1"/>
  <c r="O4" i="3"/>
  <c r="O11" i="3" s="1"/>
  <c r="P4" i="3"/>
  <c r="P11" i="3" s="1"/>
  <c r="Q4" i="3"/>
  <c r="Q11" i="3" s="1"/>
  <c r="R4" i="3"/>
  <c r="S4" i="3"/>
  <c r="S11" i="3" s="1"/>
  <c r="T4" i="3"/>
  <c r="T11" i="3" s="1"/>
  <c r="U4" i="3"/>
  <c r="U11" i="3" s="1"/>
  <c r="V4" i="3"/>
  <c r="V11" i="3" s="1"/>
  <c r="W4" i="3"/>
  <c r="W11" i="3" s="1"/>
  <c r="X4" i="3"/>
  <c r="X11" i="3" s="1"/>
  <c r="Y4" i="3"/>
  <c r="Y11" i="3" s="1"/>
  <c r="Z4" i="3"/>
  <c r="Z11" i="3" s="1"/>
  <c r="AA4" i="3"/>
  <c r="AA11" i="3" s="1"/>
  <c r="AB4" i="3"/>
  <c r="AB11" i="3" s="1"/>
  <c r="AC4" i="3"/>
  <c r="AC11" i="3" s="1"/>
  <c r="AD4" i="3"/>
  <c r="AD11" i="3" s="1"/>
  <c r="AE4" i="3"/>
  <c r="AE11" i="3" s="1"/>
  <c r="AF4" i="3"/>
  <c r="AF11" i="3" s="1"/>
  <c r="AG4" i="3"/>
  <c r="AG11" i="3" s="1"/>
  <c r="AH4" i="3"/>
  <c r="AH11" i="3" s="1"/>
  <c r="AI4" i="3"/>
  <c r="AI11" i="3" s="1"/>
  <c r="AJ4" i="3"/>
  <c r="AJ11" i="3" s="1"/>
  <c r="AK4" i="3"/>
  <c r="AK11" i="3" s="1"/>
  <c r="AL4" i="3"/>
  <c r="AL11" i="3" s="1"/>
  <c r="AM4" i="3"/>
  <c r="AM11" i="3" s="1"/>
  <c r="AN4" i="3"/>
  <c r="AN11" i="3" s="1"/>
  <c r="AO4" i="3"/>
  <c r="AO11" i="3" s="1"/>
  <c r="AP4" i="3"/>
  <c r="AP11" i="3" s="1"/>
  <c r="AQ4" i="3"/>
  <c r="AQ11" i="3" s="1"/>
  <c r="AR4" i="3"/>
  <c r="AR11" i="3" s="1"/>
  <c r="AS4" i="3"/>
  <c r="AS11" i="3" s="1"/>
  <c r="AT4" i="3"/>
  <c r="AT11" i="3" s="1"/>
  <c r="AU4" i="3"/>
  <c r="AU11" i="3" s="1"/>
  <c r="AV4" i="3"/>
  <c r="AV11" i="3" s="1"/>
  <c r="AW4" i="3"/>
  <c r="AW11" i="3" s="1"/>
  <c r="AX4" i="3"/>
  <c r="AX11" i="3" s="1"/>
  <c r="AY4" i="3"/>
  <c r="AY11" i="3" s="1"/>
  <c r="AZ4" i="3"/>
  <c r="AZ11" i="3" s="1"/>
  <c r="BA4" i="3"/>
  <c r="BA11" i="3" s="1"/>
  <c r="BB4" i="3"/>
  <c r="BB11" i="3" s="1"/>
  <c r="BC4" i="3"/>
  <c r="BC11" i="3" s="1"/>
  <c r="BD4" i="3"/>
  <c r="BD11" i="3" s="1"/>
  <c r="BE4" i="3"/>
  <c r="BE11" i="3" s="1"/>
  <c r="BF4" i="3"/>
  <c r="BF11" i="3" s="1"/>
  <c r="BG4" i="3"/>
  <c r="BG11" i="3" s="1"/>
  <c r="BH4" i="3"/>
  <c r="BH11" i="3" s="1"/>
  <c r="BI4" i="3"/>
  <c r="BI11" i="3" s="1"/>
  <c r="BJ4" i="3"/>
  <c r="BJ11" i="3" s="1"/>
  <c r="BK4" i="3"/>
  <c r="BK11" i="3" s="1"/>
  <c r="BL4" i="3"/>
  <c r="BL11" i="3" s="1"/>
  <c r="BM4" i="3"/>
  <c r="BM11" i="3" s="1"/>
  <c r="BN4" i="3"/>
  <c r="BN11" i="3" s="1"/>
  <c r="BO4" i="3"/>
  <c r="BO11" i="3" s="1"/>
  <c r="BP4" i="3"/>
  <c r="BP11" i="3" s="1"/>
  <c r="BQ4" i="3"/>
  <c r="BQ11" i="3" s="1"/>
  <c r="BR4" i="3"/>
  <c r="BR11" i="3" s="1"/>
  <c r="BS4" i="3"/>
  <c r="BS11" i="3" s="1"/>
  <c r="BT4" i="3"/>
  <c r="BT11" i="3" s="1"/>
  <c r="BU4" i="3"/>
  <c r="BU11" i="3" s="1"/>
  <c r="BV4" i="3"/>
  <c r="BV11" i="3" s="1"/>
  <c r="BW4" i="3"/>
  <c r="BW11" i="3" s="1"/>
  <c r="BX4" i="3"/>
  <c r="BX11" i="3" s="1"/>
  <c r="BY4" i="3"/>
  <c r="BY11" i="3" s="1"/>
  <c r="BZ4" i="3"/>
  <c r="BZ11" i="3" s="1"/>
  <c r="CA4" i="3"/>
  <c r="CA11" i="3" s="1"/>
  <c r="CB4" i="3"/>
  <c r="CB11" i="3" s="1"/>
  <c r="CC4" i="3"/>
  <c r="CC11" i="3" s="1"/>
  <c r="CD4" i="3"/>
  <c r="CD11" i="3" s="1"/>
  <c r="CE4" i="3"/>
  <c r="CE11" i="3" s="1"/>
  <c r="CF4" i="3"/>
  <c r="CF11" i="3" s="1"/>
  <c r="CG4" i="3"/>
  <c r="CG11" i="3" s="1"/>
  <c r="CH4" i="3"/>
  <c r="CH11" i="3" s="1"/>
  <c r="CI4" i="3"/>
  <c r="CI11" i="3" s="1"/>
  <c r="CJ4" i="3"/>
  <c r="CJ11" i="3" s="1"/>
  <c r="CK4" i="3"/>
  <c r="CK11" i="3" s="1"/>
  <c r="CL4" i="3"/>
  <c r="CL11" i="3" s="1"/>
  <c r="CM4" i="3"/>
  <c r="CM11" i="3" s="1"/>
  <c r="CN4" i="3"/>
  <c r="CN11" i="3" s="1"/>
  <c r="CO4" i="3"/>
  <c r="CO11" i="3" s="1"/>
  <c r="CP4" i="3"/>
  <c r="CP11" i="3" s="1"/>
  <c r="CQ4" i="3"/>
  <c r="CQ11" i="3" s="1"/>
  <c r="CR4" i="3"/>
  <c r="CR11" i="3" s="1"/>
  <c r="CS4" i="3"/>
  <c r="CS11" i="3" s="1"/>
  <c r="B4" i="3"/>
  <c r="B11" i="3" s="1"/>
  <c r="R11" i="3"/>
  <c r="DA15" i="3" l="1"/>
  <c r="DX7" i="6" s="1"/>
  <c r="EC7" i="17" s="1"/>
  <c r="CZ7" i="3"/>
  <c r="DA7" i="3"/>
  <c r="DA14" i="3" s="1"/>
  <c r="DX6" i="6" s="1"/>
  <c r="EC6" i="17" s="1"/>
  <c r="CX7" i="3"/>
  <c r="EA10" i="6" l="1"/>
  <c r="EK10" i="17" s="1"/>
  <c r="EA15" i="6"/>
  <c r="EK15" i="17" s="1"/>
  <c r="EA13" i="6"/>
  <c r="EK13" i="17" s="1"/>
  <c r="EA14" i="6"/>
  <c r="EK14" i="17" s="1"/>
  <c r="EB18" i="6"/>
  <c r="EO18" i="17" s="1"/>
  <c r="EB17" i="6"/>
  <c r="EO17" i="17" s="1"/>
  <c r="DZ12" i="6"/>
  <c r="EJ12" i="17" s="1"/>
  <c r="DY9" i="6"/>
  <c r="EI9" i="17" s="1"/>
  <c r="DW11" i="6"/>
  <c r="EG11" i="17" s="1"/>
  <c r="EA11" i="6"/>
  <c r="EK11" i="17" s="1"/>
  <c r="DZ10" i="6"/>
  <c r="EJ10" i="17" s="1"/>
  <c r="DZ15" i="6"/>
  <c r="EJ15" i="17" s="1"/>
  <c r="EA9" i="6"/>
  <c r="EK9" i="17" s="1"/>
  <c r="EA12" i="6"/>
  <c r="EK12" i="17" s="1"/>
  <c r="DX16" i="6"/>
  <c r="EH16" i="17" s="1"/>
  <c r="DZ13" i="6"/>
  <c r="EJ13" i="17" s="1"/>
  <c r="EA16" i="6"/>
  <c r="EK16" i="17" s="1"/>
  <c r="EA18" i="6"/>
  <c r="EN18" i="17" s="1"/>
  <c r="EA17" i="6"/>
  <c r="EN17" i="17" s="1"/>
  <c r="DZ18" i="6"/>
  <c r="EM18" i="17" s="1"/>
  <c r="DZ17" i="6"/>
  <c r="EM17" i="17" s="1"/>
  <c r="EB20" i="6"/>
  <c r="EO20" i="17" s="1"/>
  <c r="EB19" i="6"/>
  <c r="EO19" i="17" s="1"/>
  <c r="EA20" i="6"/>
  <c r="EN20" i="17" s="1"/>
  <c r="EA19" i="6"/>
  <c r="EN19" i="17" s="1"/>
  <c r="DZ19" i="6"/>
  <c r="EM19" i="17" s="1"/>
  <c r="DZ20" i="6"/>
  <c r="EM20" i="17" s="1"/>
  <c r="DY15" i="6"/>
  <c r="EI15" i="17" s="1"/>
  <c r="DY13" i="6"/>
  <c r="EI13" i="17" s="1"/>
  <c r="DX15" i="6"/>
  <c r="EH15" i="17" s="1"/>
  <c r="DX13" i="6"/>
  <c r="EH13" i="17" s="1"/>
  <c r="DY16" i="6"/>
  <c r="EI16" i="17" s="1"/>
  <c r="DW13" i="6"/>
  <c r="EG13" i="17" s="1"/>
  <c r="DY14" i="6"/>
  <c r="EI14" i="17" s="1"/>
  <c r="DW16" i="6"/>
  <c r="EG16" i="17" s="1"/>
  <c r="DX14" i="6"/>
  <c r="EH14" i="17" s="1"/>
  <c r="DZ16" i="6"/>
  <c r="EJ16" i="17" s="1"/>
  <c r="DW14" i="6"/>
  <c r="EG14" i="17" s="1"/>
  <c r="DZ14" i="6"/>
  <c r="EJ14" i="17" s="1"/>
  <c r="DX12" i="6"/>
  <c r="EH12" i="17" s="1"/>
  <c r="DX10" i="6"/>
  <c r="EH10" i="17" s="1"/>
  <c r="DZ11" i="6"/>
  <c r="EJ11" i="17" s="1"/>
  <c r="DY10" i="6"/>
  <c r="EI10" i="17" s="1"/>
  <c r="DY11" i="6"/>
  <c r="EI11" i="17" s="1"/>
  <c r="DY12" i="6"/>
  <c r="EI12" i="17" s="1"/>
  <c r="DX9" i="6"/>
  <c r="EH9" i="17" s="1"/>
  <c r="DZ9" i="6"/>
  <c r="EJ9" i="17" s="1"/>
  <c r="DX11" i="6"/>
  <c r="EH11" i="17" s="1"/>
  <c r="EB24" i="6"/>
  <c r="EL24" i="17" s="1"/>
  <c r="EB23" i="6"/>
  <c r="EL23" i="17" s="1"/>
  <c r="EB22" i="6"/>
  <c r="EL22" i="17" s="1"/>
  <c r="EB21" i="6"/>
  <c r="EL21" i="17" s="1"/>
  <c r="DR13" i="6"/>
  <c r="EB13" i="17" s="1"/>
  <c r="EA22" i="6"/>
  <c r="EK22" i="17" s="1"/>
  <c r="EA21" i="6"/>
  <c r="EK21" i="17" s="1"/>
  <c r="DU10" i="6"/>
  <c r="EE10" i="17" s="1"/>
  <c r="DT12" i="6"/>
  <c r="ED12" i="17" s="1"/>
  <c r="DV15" i="6"/>
  <c r="EF15" i="17" s="1"/>
  <c r="DR9" i="6"/>
  <c r="EB9" i="17" s="1"/>
  <c r="DS16" i="6"/>
  <c r="EC16" i="17" s="1"/>
  <c r="DR16" i="6"/>
  <c r="EB16" i="17" s="1"/>
  <c r="DR14" i="6"/>
  <c r="EB14" i="17" s="1"/>
  <c r="DW10" i="6"/>
  <c r="EG10" i="17" s="1"/>
  <c r="DU9" i="6"/>
  <c r="EE9" i="17" s="1"/>
  <c r="DS9" i="6"/>
  <c r="EC9" i="17" s="1"/>
  <c r="DT9" i="6"/>
  <c r="ED9" i="17" s="1"/>
  <c r="DT11" i="6"/>
  <c r="ED11" i="17" s="1"/>
  <c r="DV10" i="6"/>
  <c r="EF10" i="17" s="1"/>
  <c r="DS12" i="6"/>
  <c r="EC12" i="17" s="1"/>
  <c r="DR12" i="6"/>
  <c r="EB12" i="17" s="1"/>
  <c r="DV16" i="6"/>
  <c r="EF16" i="17" s="1"/>
  <c r="DT10" i="6"/>
  <c r="ED10" i="17" s="1"/>
  <c r="DU15" i="6"/>
  <c r="EE15" i="17" s="1"/>
  <c r="DS15" i="6"/>
  <c r="EC15" i="17" s="1"/>
  <c r="DS13" i="6"/>
  <c r="EC13" i="17" s="1"/>
  <c r="DW9" i="6"/>
  <c r="EG9" i="17" s="1"/>
  <c r="DS14" i="6"/>
  <c r="EC14" i="17" s="1"/>
  <c r="DU12" i="6"/>
  <c r="EE12" i="17" s="1"/>
  <c r="DS11" i="6"/>
  <c r="EC11" i="17" s="1"/>
  <c r="DU11" i="6"/>
  <c r="EE11" i="17" s="1"/>
  <c r="DV12" i="6"/>
  <c r="EF12" i="17" s="1"/>
  <c r="DR11" i="6"/>
  <c r="EB11" i="17" s="1"/>
  <c r="DV11" i="6"/>
  <c r="EF11" i="17" s="1"/>
  <c r="DW15" i="6"/>
  <c r="EG15" i="17" s="1"/>
  <c r="DV13" i="6"/>
  <c r="EF13" i="17" s="1"/>
  <c r="DS10" i="6"/>
  <c r="EC10" i="17" s="1"/>
  <c r="DU13" i="6"/>
  <c r="EE13" i="17" s="1"/>
  <c r="DT15" i="6"/>
  <c r="ED15" i="17" s="1"/>
  <c r="DR10" i="6"/>
  <c r="EB10" i="17" s="1"/>
  <c r="DV14" i="6"/>
  <c r="EF14" i="17" s="1"/>
  <c r="DU14" i="6"/>
  <c r="EE14" i="17" s="1"/>
  <c r="DR15" i="6"/>
  <c r="EB15" i="17" s="1"/>
  <c r="DU16" i="6"/>
  <c r="EE16" i="17" s="1"/>
  <c r="DT13" i="6"/>
  <c r="ED13" i="17" s="1"/>
  <c r="DT14" i="6"/>
  <c r="ED14" i="17" s="1"/>
  <c r="DV9" i="6"/>
  <c r="EF9" i="17" s="1"/>
  <c r="DT16" i="6"/>
  <c r="ED16" i="17" s="1"/>
  <c r="DW12" i="6"/>
  <c r="EG12" i="17" s="1"/>
  <c r="EA23" i="6"/>
  <c r="EK23" i="17" s="1"/>
  <c r="DZ21" i="6"/>
  <c r="EJ21" i="17" s="1"/>
  <c r="DZ22" i="6"/>
  <c r="EJ22" i="17" s="1"/>
  <c r="EA24" i="6"/>
  <c r="EK24" i="17" s="1"/>
  <c r="DZ24" i="6"/>
  <c r="EJ24" i="17" s="1"/>
  <c r="DY18" i="6" l="1"/>
  <c r="EL18" i="17" s="1"/>
  <c r="DY17" i="6"/>
  <c r="EL17" i="17" s="1"/>
  <c r="DY20" i="6"/>
  <c r="EL20" i="17" s="1"/>
  <c r="DY19" i="6"/>
  <c r="EL19" i="17" s="1"/>
  <c r="DY23" i="6"/>
  <c r="EI23" i="17" s="1"/>
  <c r="DY24" i="6"/>
  <c r="EI24" i="17" s="1"/>
  <c r="EB27" i="6"/>
  <c r="EK27" i="17" s="1"/>
  <c r="DY21" i="6"/>
  <c r="EI21" i="17" s="1"/>
  <c r="DY22" i="6"/>
  <c r="EI22" i="17" s="1"/>
  <c r="EB25" i="6"/>
  <c r="EK25" i="17" s="1"/>
  <c r="EB26" i="6"/>
  <c r="EK26" i="17" s="1"/>
  <c r="DZ23" i="6"/>
  <c r="EJ23" i="17" s="1"/>
  <c r="EB28" i="6"/>
  <c r="EK28" i="17" s="1"/>
  <c r="U22" i="1"/>
  <c r="C20" i="1"/>
  <c r="D20" i="1"/>
  <c r="E20" i="1"/>
  <c r="F20" i="1"/>
  <c r="G20" i="1"/>
  <c r="H20" i="1"/>
  <c r="I20" i="1"/>
  <c r="J20" i="1"/>
  <c r="K20" i="1"/>
  <c r="L20" i="1"/>
  <c r="M20" i="1"/>
  <c r="N20" i="1"/>
  <c r="N40" i="1" s="1"/>
  <c r="AX6" i="2" s="1"/>
  <c r="O20" i="1"/>
  <c r="P20" i="1"/>
  <c r="Q20" i="1"/>
  <c r="R20" i="1"/>
  <c r="S20" i="1"/>
  <c r="T20" i="1"/>
  <c r="U20" i="1"/>
  <c r="V20" i="1"/>
  <c r="W20" i="1"/>
  <c r="X20" i="1"/>
  <c r="X40" i="1" s="1"/>
  <c r="CL6" i="2" s="1"/>
  <c r="CP6" i="2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X41" i="1" s="1"/>
  <c r="CL7" i="2" s="1"/>
  <c r="CP7" i="2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V22" i="1"/>
  <c r="W22" i="1"/>
  <c r="X22" i="1"/>
  <c r="X42" i="1" s="1"/>
  <c r="CL8" i="2" s="1"/>
  <c r="Y22" i="1"/>
  <c r="Y42" i="1" s="1"/>
  <c r="CP8" i="2" s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X43" i="1" s="1"/>
  <c r="CL9" i="2" s="1"/>
  <c r="CP9" i="2"/>
  <c r="CS19" i="2" s="1"/>
  <c r="CV8" i="3" s="1"/>
  <c r="CZ15" i="3" s="1"/>
  <c r="DW7" i="6" s="1"/>
  <c r="EB7" i="17" s="1"/>
  <c r="B20" i="1"/>
  <c r="B21" i="1"/>
  <c r="B22" i="1"/>
  <c r="B8" i="2" s="1"/>
  <c r="B23" i="1"/>
  <c r="B6" i="2" l="1"/>
  <c r="CS18" i="2"/>
  <c r="CV7" i="3" s="1"/>
  <c r="CQ18" i="2"/>
  <c r="CP18" i="2"/>
  <c r="CR18" i="2"/>
  <c r="CL18" i="2"/>
  <c r="CO18" i="2"/>
  <c r="CM18" i="2"/>
  <c r="CN18" i="2"/>
  <c r="CL19" i="2"/>
  <c r="CN19" i="2"/>
  <c r="CO19" i="2"/>
  <c r="CM19" i="2"/>
  <c r="CN17" i="2"/>
  <c r="CO17" i="2"/>
  <c r="CM17" i="2"/>
  <c r="CL17" i="2"/>
  <c r="AY16" i="2"/>
  <c r="AZ16" i="2"/>
  <c r="AX16" i="2"/>
  <c r="BA16" i="2"/>
  <c r="C18" i="2"/>
  <c r="B18" i="2"/>
  <c r="E18" i="2"/>
  <c r="D18" i="2"/>
  <c r="CP17" i="2"/>
  <c r="CS17" i="2"/>
  <c r="CV6" i="3" s="1"/>
  <c r="CZ13" i="3" s="1"/>
  <c r="DW5" i="6" s="1"/>
  <c r="EB5" i="17" s="1"/>
  <c r="CQ17" i="2"/>
  <c r="CL16" i="2"/>
  <c r="CM16" i="2"/>
  <c r="CO16" i="2"/>
  <c r="CN16" i="2"/>
  <c r="CS16" i="2"/>
  <c r="CQ16" i="2"/>
  <c r="CR16" i="2"/>
  <c r="CP16" i="2"/>
  <c r="CQ19" i="2"/>
  <c r="CP19" i="2"/>
  <c r="CR19" i="2"/>
  <c r="CU8" i="3" s="1"/>
  <c r="CR17" i="2"/>
  <c r="DP14" i="6"/>
  <c r="DZ14" i="17" s="1"/>
  <c r="DO14" i="6"/>
  <c r="DY14" i="17" s="1"/>
  <c r="DN14" i="6"/>
  <c r="DX14" i="17" s="1"/>
  <c r="DM14" i="6"/>
  <c r="DW14" i="17" s="1"/>
  <c r="DL14" i="6"/>
  <c r="DV14" i="17" s="1"/>
  <c r="DK14" i="6"/>
  <c r="DU14" i="17" s="1"/>
  <c r="DJ14" i="6"/>
  <c r="DT14" i="17" s="1"/>
  <c r="DI14" i="6"/>
  <c r="DS14" i="17" s="1"/>
  <c r="DH14" i="6"/>
  <c r="DR14" i="17" s="1"/>
  <c r="DG14" i="6"/>
  <c r="DQ14" i="17" s="1"/>
  <c r="DF14" i="6"/>
  <c r="DP14" i="17" s="1"/>
  <c r="DE14" i="6"/>
  <c r="DO14" i="17" s="1"/>
  <c r="DD14" i="6"/>
  <c r="DN14" i="17" s="1"/>
  <c r="DC14" i="6"/>
  <c r="DM14" i="17" s="1"/>
  <c r="DB14" i="6"/>
  <c r="DL14" i="17" s="1"/>
  <c r="DA14" i="6"/>
  <c r="DK14" i="17" s="1"/>
  <c r="CZ14" i="6"/>
  <c r="DJ14" i="17" s="1"/>
  <c r="CY14" i="6"/>
  <c r="DI14" i="17" s="1"/>
  <c r="CX14" i="6"/>
  <c r="DH14" i="17" s="1"/>
  <c r="CW14" i="6"/>
  <c r="DG14" i="17" s="1"/>
  <c r="CV14" i="6"/>
  <c r="DF14" i="17" s="1"/>
  <c r="CU14" i="6"/>
  <c r="DE14" i="17" s="1"/>
  <c r="CT14" i="6"/>
  <c r="DD14" i="17" s="1"/>
  <c r="CS14" i="6"/>
  <c r="DC14" i="17" s="1"/>
  <c r="CR14" i="6"/>
  <c r="DB14" i="17" s="1"/>
  <c r="CQ14" i="6"/>
  <c r="DA14" i="17" s="1"/>
  <c r="CP14" i="6"/>
  <c r="CZ14" i="17" s="1"/>
  <c r="CO14" i="6"/>
  <c r="CY14" i="17" s="1"/>
  <c r="CN14" i="6"/>
  <c r="CX14" i="17" s="1"/>
  <c r="CM14" i="6"/>
  <c r="CW14" i="17" s="1"/>
  <c r="CL14" i="6"/>
  <c r="CV14" i="17" s="1"/>
  <c r="CK14" i="6"/>
  <c r="CU14" i="17" s="1"/>
  <c r="CJ14" i="6"/>
  <c r="CT14" i="17" s="1"/>
  <c r="CI14" i="6"/>
  <c r="CS14" i="17" s="1"/>
  <c r="CH14" i="6"/>
  <c r="CR14" i="17" s="1"/>
  <c r="CG14" i="6"/>
  <c r="CQ14" i="17" s="1"/>
  <c r="CF14" i="6"/>
  <c r="CP14" i="17" s="1"/>
  <c r="CE14" i="6"/>
  <c r="CO14" i="17" s="1"/>
  <c r="CD14" i="6"/>
  <c r="CN14" i="17" s="1"/>
  <c r="CC14" i="6"/>
  <c r="CM14" i="17" s="1"/>
  <c r="CB14" i="6"/>
  <c r="CL14" i="17" s="1"/>
  <c r="CA14" i="6"/>
  <c r="CK14" i="17" s="1"/>
  <c r="BZ14" i="6"/>
  <c r="CJ14" i="17" s="1"/>
  <c r="BY14" i="6"/>
  <c r="CI14" i="17" s="1"/>
  <c r="BX14" i="6"/>
  <c r="CH14" i="17" s="1"/>
  <c r="BW14" i="6"/>
  <c r="CG14" i="17" s="1"/>
  <c r="BV14" i="6"/>
  <c r="CF14" i="17" s="1"/>
  <c r="BU14" i="6"/>
  <c r="CE14" i="17" s="1"/>
  <c r="BT14" i="6"/>
  <c r="CD14" i="17" s="1"/>
  <c r="BS14" i="6"/>
  <c r="CC14" i="17" s="1"/>
  <c r="BR14" i="6"/>
  <c r="CB14" i="17" s="1"/>
  <c r="BQ14" i="6"/>
  <c r="CA14" i="17" s="1"/>
  <c r="BP14" i="6"/>
  <c r="BZ14" i="17" s="1"/>
  <c r="BO14" i="6"/>
  <c r="BY14" i="17" s="1"/>
  <c r="BN14" i="6"/>
  <c r="BX14" i="17" s="1"/>
  <c r="BM14" i="6"/>
  <c r="BW14" i="17" s="1"/>
  <c r="BL14" i="6"/>
  <c r="BV14" i="17" s="1"/>
  <c r="BK14" i="6"/>
  <c r="BU14" i="17" s="1"/>
  <c r="BJ14" i="6"/>
  <c r="BT14" i="17" s="1"/>
  <c r="BI14" i="6"/>
  <c r="BS14" i="17" s="1"/>
  <c r="BH14" i="6"/>
  <c r="BR14" i="17" s="1"/>
  <c r="BG14" i="6"/>
  <c r="BQ14" i="17" s="1"/>
  <c r="BF14" i="6"/>
  <c r="BP14" i="17" s="1"/>
  <c r="BE14" i="6"/>
  <c r="BO14" i="17" s="1"/>
  <c r="BD14" i="6"/>
  <c r="BN14" i="17" s="1"/>
  <c r="BC14" i="6"/>
  <c r="BM14" i="17" s="1"/>
  <c r="BB14" i="6"/>
  <c r="BL14" i="17" s="1"/>
  <c r="BA14" i="6"/>
  <c r="BK14" i="17" s="1"/>
  <c r="AZ14" i="6"/>
  <c r="BJ14" i="17" s="1"/>
  <c r="AY14" i="6"/>
  <c r="BI14" i="17" s="1"/>
  <c r="AX14" i="6"/>
  <c r="BH14" i="17" s="1"/>
  <c r="AW14" i="6"/>
  <c r="BG14" i="17" s="1"/>
  <c r="AV14" i="6"/>
  <c r="BF14" i="17" s="1"/>
  <c r="AU14" i="6"/>
  <c r="BE14" i="17" s="1"/>
  <c r="AT14" i="6"/>
  <c r="BD14" i="17" s="1"/>
  <c r="AS14" i="6"/>
  <c r="BC14" i="17" s="1"/>
  <c r="AR14" i="6"/>
  <c r="BB14" i="17" s="1"/>
  <c r="AQ14" i="6"/>
  <c r="BA14" i="17" s="1"/>
  <c r="AP14" i="6"/>
  <c r="AZ14" i="17" s="1"/>
  <c r="AO14" i="6"/>
  <c r="AY14" i="17" s="1"/>
  <c r="AN14" i="6"/>
  <c r="AX14" i="17" s="1"/>
  <c r="AM14" i="6"/>
  <c r="AW14" i="17" s="1"/>
  <c r="AL14" i="6"/>
  <c r="AV14" i="17" s="1"/>
  <c r="AK14" i="6"/>
  <c r="AU14" i="17" s="1"/>
  <c r="AJ14" i="6"/>
  <c r="AT14" i="17" s="1"/>
  <c r="AI14" i="6"/>
  <c r="AS14" i="17" s="1"/>
  <c r="AH14" i="6"/>
  <c r="AR14" i="17" s="1"/>
  <c r="AG14" i="6"/>
  <c r="AQ14" i="17" s="1"/>
  <c r="AF14" i="6"/>
  <c r="AP14" i="17" s="1"/>
  <c r="AE14" i="6"/>
  <c r="AO14" i="17" s="1"/>
  <c r="AD14" i="6"/>
  <c r="AN14" i="17" s="1"/>
  <c r="AC14" i="6"/>
  <c r="AM14" i="17" s="1"/>
  <c r="AB14" i="6"/>
  <c r="AL14" i="17" s="1"/>
  <c r="AA14" i="6"/>
  <c r="AK14" i="17" s="1"/>
  <c r="Z14" i="6"/>
  <c r="AJ14" i="17" s="1"/>
  <c r="Y14" i="6"/>
  <c r="AI14" i="17" s="1"/>
  <c r="X14" i="6"/>
  <c r="AH14" i="17" s="1"/>
  <c r="W14" i="6"/>
  <c r="AG14" i="17" s="1"/>
  <c r="V14" i="6"/>
  <c r="AF14" i="17" s="1"/>
  <c r="U14" i="6"/>
  <c r="AE14" i="17" s="1"/>
  <c r="T14" i="6"/>
  <c r="AD14" i="17" s="1"/>
  <c r="S14" i="6"/>
  <c r="AC14" i="17" s="1"/>
  <c r="R14" i="6"/>
  <c r="AB14" i="17" s="1"/>
  <c r="Q14" i="6"/>
  <c r="AA14" i="17" s="1"/>
  <c r="P14" i="6"/>
  <c r="Z14" i="17" s="1"/>
  <c r="DP16" i="6"/>
  <c r="DZ16" i="17" s="1"/>
  <c r="DO16" i="6"/>
  <c r="DY16" i="17" s="1"/>
  <c r="DN16" i="6"/>
  <c r="DX16" i="17" s="1"/>
  <c r="DM16" i="6"/>
  <c r="DW16" i="17" s="1"/>
  <c r="DL16" i="6"/>
  <c r="DV16" i="17" s="1"/>
  <c r="DK16" i="6"/>
  <c r="DU16" i="17" s="1"/>
  <c r="DJ16" i="6"/>
  <c r="DT16" i="17" s="1"/>
  <c r="DI16" i="6"/>
  <c r="DS16" i="17" s="1"/>
  <c r="DH16" i="6"/>
  <c r="DR16" i="17" s="1"/>
  <c r="DG16" i="6"/>
  <c r="DQ16" i="17" s="1"/>
  <c r="DF16" i="6"/>
  <c r="DP16" i="17" s="1"/>
  <c r="DE16" i="6"/>
  <c r="DO16" i="17" s="1"/>
  <c r="DD16" i="6"/>
  <c r="DN16" i="17" s="1"/>
  <c r="DC16" i="6"/>
  <c r="DM16" i="17" s="1"/>
  <c r="DB16" i="6"/>
  <c r="DL16" i="17" s="1"/>
  <c r="DA16" i="6"/>
  <c r="DK16" i="17" s="1"/>
  <c r="CZ16" i="6"/>
  <c r="DJ16" i="17" s="1"/>
  <c r="CY16" i="6"/>
  <c r="DI16" i="17" s="1"/>
  <c r="CX16" i="6"/>
  <c r="DH16" i="17" s="1"/>
  <c r="CW16" i="6"/>
  <c r="DG16" i="17" s="1"/>
  <c r="CV16" i="6"/>
  <c r="DF16" i="17" s="1"/>
  <c r="CU16" i="6"/>
  <c r="DE16" i="17" s="1"/>
  <c r="CT16" i="6"/>
  <c r="DD16" i="17" s="1"/>
  <c r="CS16" i="6"/>
  <c r="DC16" i="17" s="1"/>
  <c r="CR16" i="6"/>
  <c r="DB16" i="17" s="1"/>
  <c r="CQ16" i="6"/>
  <c r="DA16" i="17" s="1"/>
  <c r="CP16" i="6"/>
  <c r="CZ16" i="17" s="1"/>
  <c r="CO16" i="6"/>
  <c r="CY16" i="17" s="1"/>
  <c r="CN16" i="6"/>
  <c r="CX16" i="17" s="1"/>
  <c r="CM16" i="6"/>
  <c r="CW16" i="17" s="1"/>
  <c r="CL16" i="6"/>
  <c r="CV16" i="17" s="1"/>
  <c r="CK16" i="6"/>
  <c r="CU16" i="17" s="1"/>
  <c r="CJ16" i="6"/>
  <c r="CT16" i="17" s="1"/>
  <c r="CI16" i="6"/>
  <c r="CS16" i="17" s="1"/>
  <c r="CH16" i="6"/>
  <c r="CR16" i="17" s="1"/>
  <c r="CG16" i="6"/>
  <c r="CQ16" i="17" s="1"/>
  <c r="CF16" i="6"/>
  <c r="CP16" i="17" s="1"/>
  <c r="CE16" i="6"/>
  <c r="CO16" i="17" s="1"/>
  <c r="CD16" i="6"/>
  <c r="CN16" i="17" s="1"/>
  <c r="CC16" i="6"/>
  <c r="CM16" i="17" s="1"/>
  <c r="CB16" i="6"/>
  <c r="CL16" i="17" s="1"/>
  <c r="CA16" i="6"/>
  <c r="CK16" i="17" s="1"/>
  <c r="BZ16" i="6"/>
  <c r="CJ16" i="17" s="1"/>
  <c r="BY16" i="6"/>
  <c r="CI16" i="17" s="1"/>
  <c r="BX16" i="6"/>
  <c r="CH16" i="17" s="1"/>
  <c r="BW16" i="6"/>
  <c r="CG16" i="17" s="1"/>
  <c r="BV16" i="6"/>
  <c r="CF16" i="17" s="1"/>
  <c r="BU16" i="6"/>
  <c r="CE16" i="17" s="1"/>
  <c r="BT16" i="6"/>
  <c r="CD16" i="17" s="1"/>
  <c r="BS16" i="6"/>
  <c r="CC16" i="17" s="1"/>
  <c r="BR16" i="6"/>
  <c r="CB16" i="17" s="1"/>
  <c r="BQ16" i="6"/>
  <c r="CA16" i="17" s="1"/>
  <c r="BP16" i="6"/>
  <c r="BZ16" i="17" s="1"/>
  <c r="BO16" i="6"/>
  <c r="BY16" i="17" s="1"/>
  <c r="BN16" i="6"/>
  <c r="BX16" i="17" s="1"/>
  <c r="BM16" i="6"/>
  <c r="BW16" i="17" s="1"/>
  <c r="BL16" i="6"/>
  <c r="BV16" i="17" s="1"/>
  <c r="BK16" i="6"/>
  <c r="BU16" i="17" s="1"/>
  <c r="BJ16" i="6"/>
  <c r="BT16" i="17" s="1"/>
  <c r="BI16" i="6"/>
  <c r="BS16" i="17" s="1"/>
  <c r="BH16" i="6"/>
  <c r="BR16" i="17" s="1"/>
  <c r="BG16" i="6"/>
  <c r="BQ16" i="17" s="1"/>
  <c r="BF16" i="6"/>
  <c r="BP16" i="17" s="1"/>
  <c r="BE16" i="6"/>
  <c r="BO16" i="17" s="1"/>
  <c r="BD16" i="6"/>
  <c r="BN16" i="17" s="1"/>
  <c r="BC16" i="6"/>
  <c r="BM16" i="17" s="1"/>
  <c r="BB16" i="6"/>
  <c r="BL16" i="17" s="1"/>
  <c r="BA16" i="6"/>
  <c r="BK16" i="17" s="1"/>
  <c r="AZ16" i="6"/>
  <c r="BJ16" i="17" s="1"/>
  <c r="AY16" i="6"/>
  <c r="BI16" i="17" s="1"/>
  <c r="AX16" i="6"/>
  <c r="BH16" i="17" s="1"/>
  <c r="AW16" i="6"/>
  <c r="BG16" i="17" s="1"/>
  <c r="AV16" i="6"/>
  <c r="BF16" i="17" s="1"/>
  <c r="AU16" i="6"/>
  <c r="BE16" i="17" s="1"/>
  <c r="AT16" i="6"/>
  <c r="BD16" i="17" s="1"/>
  <c r="AS16" i="6"/>
  <c r="BC16" i="17" s="1"/>
  <c r="AR16" i="6"/>
  <c r="BB16" i="17" s="1"/>
  <c r="AQ16" i="6"/>
  <c r="BA16" i="17" s="1"/>
  <c r="AP16" i="6"/>
  <c r="AZ16" i="17" s="1"/>
  <c r="AO16" i="6"/>
  <c r="AY16" i="17" s="1"/>
  <c r="AN16" i="6"/>
  <c r="AX16" i="17" s="1"/>
  <c r="AM16" i="6"/>
  <c r="AW16" i="17" s="1"/>
  <c r="AL16" i="6"/>
  <c r="AV16" i="17" s="1"/>
  <c r="AK16" i="6"/>
  <c r="AU16" i="17" s="1"/>
  <c r="AJ16" i="6"/>
  <c r="AT16" i="17" s="1"/>
  <c r="AI16" i="6"/>
  <c r="AS16" i="17" s="1"/>
  <c r="AH16" i="6"/>
  <c r="AR16" i="17" s="1"/>
  <c r="AG16" i="6"/>
  <c r="AQ16" i="17" s="1"/>
  <c r="AF16" i="6"/>
  <c r="AP16" i="17" s="1"/>
  <c r="AE16" i="6"/>
  <c r="AO16" i="17" s="1"/>
  <c r="AD16" i="6"/>
  <c r="AN16" i="17" s="1"/>
  <c r="AC16" i="6"/>
  <c r="AM16" i="17" s="1"/>
  <c r="AB16" i="6"/>
  <c r="AL16" i="17" s="1"/>
  <c r="AA16" i="6"/>
  <c r="AK16" i="17" s="1"/>
  <c r="Z16" i="6"/>
  <c r="AJ16" i="17" s="1"/>
  <c r="Y16" i="6"/>
  <c r="AI16" i="17" s="1"/>
  <c r="X16" i="6"/>
  <c r="AH16" i="17" s="1"/>
  <c r="W16" i="6"/>
  <c r="AG16" i="17" s="1"/>
  <c r="V16" i="6"/>
  <c r="AF16" i="17" s="1"/>
  <c r="U16" i="6"/>
  <c r="AE16" i="17" s="1"/>
  <c r="T16" i="6"/>
  <c r="AD16" i="17" s="1"/>
  <c r="S16" i="6"/>
  <c r="AC16" i="17" s="1"/>
  <c r="R16" i="6"/>
  <c r="AB16" i="17" s="1"/>
  <c r="Q16" i="6"/>
  <c r="AA16" i="17" s="1"/>
  <c r="P16" i="6"/>
  <c r="Z16" i="17" s="1"/>
  <c r="DP13" i="6"/>
  <c r="DZ13" i="17" s="1"/>
  <c r="DO13" i="6"/>
  <c r="DY13" i="17" s="1"/>
  <c r="DN13" i="6"/>
  <c r="DX13" i="17" s="1"/>
  <c r="DM13" i="6"/>
  <c r="DW13" i="17" s="1"/>
  <c r="DL13" i="6"/>
  <c r="DV13" i="17" s="1"/>
  <c r="DK13" i="6"/>
  <c r="DU13" i="17" s="1"/>
  <c r="DJ13" i="6"/>
  <c r="DT13" i="17" s="1"/>
  <c r="DI13" i="6"/>
  <c r="DS13" i="17" s="1"/>
  <c r="DH13" i="6"/>
  <c r="DR13" i="17" s="1"/>
  <c r="DG13" i="6"/>
  <c r="DQ13" i="17" s="1"/>
  <c r="DF13" i="6"/>
  <c r="DP13" i="17" s="1"/>
  <c r="DE13" i="6"/>
  <c r="DO13" i="17" s="1"/>
  <c r="DD13" i="6"/>
  <c r="DN13" i="17" s="1"/>
  <c r="DC13" i="6"/>
  <c r="DM13" i="17" s="1"/>
  <c r="DB13" i="6"/>
  <c r="DL13" i="17" s="1"/>
  <c r="DA13" i="6"/>
  <c r="DK13" i="17" s="1"/>
  <c r="CZ13" i="6"/>
  <c r="DJ13" i="17" s="1"/>
  <c r="CY13" i="6"/>
  <c r="DI13" i="17" s="1"/>
  <c r="CX13" i="6"/>
  <c r="DH13" i="17" s="1"/>
  <c r="CW13" i="6"/>
  <c r="DG13" i="17" s="1"/>
  <c r="CV13" i="6"/>
  <c r="DF13" i="17" s="1"/>
  <c r="CU13" i="6"/>
  <c r="DE13" i="17" s="1"/>
  <c r="CT13" i="6"/>
  <c r="DD13" i="17" s="1"/>
  <c r="CS13" i="6"/>
  <c r="DC13" i="17" s="1"/>
  <c r="CR13" i="6"/>
  <c r="DB13" i="17" s="1"/>
  <c r="CQ13" i="6"/>
  <c r="DA13" i="17" s="1"/>
  <c r="CP13" i="6"/>
  <c r="CZ13" i="17" s="1"/>
  <c r="CO13" i="6"/>
  <c r="CY13" i="17" s="1"/>
  <c r="CN13" i="6"/>
  <c r="CX13" i="17" s="1"/>
  <c r="CM13" i="6"/>
  <c r="CW13" i="17" s="1"/>
  <c r="CL13" i="6"/>
  <c r="CV13" i="17" s="1"/>
  <c r="CK13" i="6"/>
  <c r="CU13" i="17" s="1"/>
  <c r="CJ13" i="6"/>
  <c r="CT13" i="17" s="1"/>
  <c r="CI13" i="6"/>
  <c r="CS13" i="17" s="1"/>
  <c r="CH13" i="6"/>
  <c r="CR13" i="17" s="1"/>
  <c r="CG13" i="6"/>
  <c r="CQ13" i="17" s="1"/>
  <c r="CF13" i="6"/>
  <c r="CP13" i="17" s="1"/>
  <c r="CE13" i="6"/>
  <c r="CO13" i="17" s="1"/>
  <c r="CD13" i="6"/>
  <c r="CN13" i="17" s="1"/>
  <c r="CC13" i="6"/>
  <c r="CM13" i="17" s="1"/>
  <c r="CB13" i="6"/>
  <c r="CL13" i="17" s="1"/>
  <c r="CA13" i="6"/>
  <c r="CK13" i="17" s="1"/>
  <c r="BZ13" i="6"/>
  <c r="CJ13" i="17" s="1"/>
  <c r="BY13" i="6"/>
  <c r="CI13" i="17" s="1"/>
  <c r="BX13" i="6"/>
  <c r="CH13" i="17" s="1"/>
  <c r="BW13" i="6"/>
  <c r="CG13" i="17" s="1"/>
  <c r="BV13" i="6"/>
  <c r="CF13" i="17" s="1"/>
  <c r="BU13" i="6"/>
  <c r="CE13" i="17" s="1"/>
  <c r="BT13" i="6"/>
  <c r="CD13" i="17" s="1"/>
  <c r="BS13" i="6"/>
  <c r="CC13" i="17" s="1"/>
  <c r="BR13" i="6"/>
  <c r="CB13" i="17" s="1"/>
  <c r="BQ13" i="6"/>
  <c r="CA13" i="17" s="1"/>
  <c r="BP13" i="6"/>
  <c r="BZ13" i="17" s="1"/>
  <c r="BO13" i="6"/>
  <c r="BY13" i="17" s="1"/>
  <c r="BN13" i="6"/>
  <c r="BX13" i="17" s="1"/>
  <c r="BM13" i="6"/>
  <c r="BW13" i="17" s="1"/>
  <c r="BL13" i="6"/>
  <c r="BV13" i="17" s="1"/>
  <c r="BK13" i="6"/>
  <c r="BU13" i="17" s="1"/>
  <c r="BJ13" i="6"/>
  <c r="BT13" i="17" s="1"/>
  <c r="BI13" i="6"/>
  <c r="BS13" i="17" s="1"/>
  <c r="BH13" i="6"/>
  <c r="BR13" i="17" s="1"/>
  <c r="BG13" i="6"/>
  <c r="BQ13" i="17" s="1"/>
  <c r="BF13" i="6"/>
  <c r="BP13" i="17" s="1"/>
  <c r="BE13" i="6"/>
  <c r="BO13" i="17" s="1"/>
  <c r="BD13" i="6"/>
  <c r="BN13" i="17" s="1"/>
  <c r="BC13" i="6"/>
  <c r="BM13" i="17" s="1"/>
  <c r="BB13" i="6"/>
  <c r="BL13" i="17" s="1"/>
  <c r="BA13" i="6"/>
  <c r="BK13" i="17" s="1"/>
  <c r="AZ13" i="6"/>
  <c r="BJ13" i="17" s="1"/>
  <c r="AY13" i="6"/>
  <c r="BI13" i="17" s="1"/>
  <c r="AX13" i="6"/>
  <c r="BH13" i="17" s="1"/>
  <c r="AW13" i="6"/>
  <c r="BG13" i="17" s="1"/>
  <c r="AV13" i="6"/>
  <c r="BF13" i="17" s="1"/>
  <c r="AU13" i="6"/>
  <c r="BE13" i="17" s="1"/>
  <c r="AT13" i="6"/>
  <c r="BD13" i="17" s="1"/>
  <c r="AS13" i="6"/>
  <c r="BC13" i="17" s="1"/>
  <c r="AR13" i="6"/>
  <c r="BB13" i="17" s="1"/>
  <c r="AQ13" i="6"/>
  <c r="BA13" i="17" s="1"/>
  <c r="AP13" i="6"/>
  <c r="AZ13" i="17" s="1"/>
  <c r="AO13" i="6"/>
  <c r="AY13" i="17" s="1"/>
  <c r="AN13" i="6"/>
  <c r="AX13" i="17" s="1"/>
  <c r="AM13" i="6"/>
  <c r="AW13" i="17" s="1"/>
  <c r="AL13" i="6"/>
  <c r="AV13" i="17" s="1"/>
  <c r="AK13" i="6"/>
  <c r="AU13" i="17" s="1"/>
  <c r="AJ13" i="6"/>
  <c r="AT13" i="17" s="1"/>
  <c r="AI13" i="6"/>
  <c r="AS13" i="17" s="1"/>
  <c r="AH13" i="6"/>
  <c r="AR13" i="17" s="1"/>
  <c r="AG13" i="6"/>
  <c r="AQ13" i="17" s="1"/>
  <c r="AF13" i="6"/>
  <c r="AP13" i="17" s="1"/>
  <c r="AE13" i="6"/>
  <c r="AO13" i="17" s="1"/>
  <c r="AD13" i="6"/>
  <c r="AN13" i="17" s="1"/>
  <c r="AC13" i="6"/>
  <c r="AM13" i="17" s="1"/>
  <c r="AB13" i="6"/>
  <c r="AL13" i="17" s="1"/>
  <c r="AA13" i="6"/>
  <c r="AK13" i="17" s="1"/>
  <c r="Z13" i="6"/>
  <c r="AJ13" i="17" s="1"/>
  <c r="Y13" i="6"/>
  <c r="AI13" i="17" s="1"/>
  <c r="X13" i="6"/>
  <c r="AH13" i="17" s="1"/>
  <c r="W13" i="6"/>
  <c r="AG13" i="17" s="1"/>
  <c r="V13" i="6"/>
  <c r="AF13" i="17" s="1"/>
  <c r="U13" i="6"/>
  <c r="AE13" i="17" s="1"/>
  <c r="T13" i="6"/>
  <c r="AD13" i="17" s="1"/>
  <c r="S13" i="6"/>
  <c r="AC13" i="17" s="1"/>
  <c r="R13" i="6"/>
  <c r="AB13" i="17" s="1"/>
  <c r="Q13" i="6"/>
  <c r="AA13" i="17" s="1"/>
  <c r="P13" i="6"/>
  <c r="Z13" i="17" s="1"/>
  <c r="DP15" i="6"/>
  <c r="DZ15" i="17" s="1"/>
  <c r="DO15" i="6"/>
  <c r="DY15" i="17" s="1"/>
  <c r="DN15" i="6"/>
  <c r="DX15" i="17" s="1"/>
  <c r="DM15" i="6"/>
  <c r="DW15" i="17" s="1"/>
  <c r="DL15" i="6"/>
  <c r="DV15" i="17" s="1"/>
  <c r="DK15" i="6"/>
  <c r="DU15" i="17" s="1"/>
  <c r="DJ15" i="6"/>
  <c r="DT15" i="17" s="1"/>
  <c r="DI15" i="6"/>
  <c r="DS15" i="17" s="1"/>
  <c r="DH15" i="6"/>
  <c r="DR15" i="17" s="1"/>
  <c r="DG15" i="6"/>
  <c r="DQ15" i="17" s="1"/>
  <c r="DF15" i="6"/>
  <c r="DP15" i="17" s="1"/>
  <c r="DE15" i="6"/>
  <c r="DO15" i="17" s="1"/>
  <c r="DD15" i="6"/>
  <c r="DN15" i="17" s="1"/>
  <c r="DC15" i="6"/>
  <c r="DM15" i="17" s="1"/>
  <c r="DB15" i="6"/>
  <c r="DL15" i="17" s="1"/>
  <c r="DA15" i="6"/>
  <c r="DK15" i="17" s="1"/>
  <c r="CZ15" i="6"/>
  <c r="DJ15" i="17" s="1"/>
  <c r="CY15" i="6"/>
  <c r="DI15" i="17" s="1"/>
  <c r="CX15" i="6"/>
  <c r="DH15" i="17" s="1"/>
  <c r="CW15" i="6"/>
  <c r="DG15" i="17" s="1"/>
  <c r="CV15" i="6"/>
  <c r="DF15" i="17" s="1"/>
  <c r="CU15" i="6"/>
  <c r="DE15" i="17" s="1"/>
  <c r="CT15" i="6"/>
  <c r="DD15" i="17" s="1"/>
  <c r="CS15" i="6"/>
  <c r="DC15" i="17" s="1"/>
  <c r="CR15" i="6"/>
  <c r="DB15" i="17" s="1"/>
  <c r="CQ15" i="6"/>
  <c r="DA15" i="17" s="1"/>
  <c r="CP15" i="6"/>
  <c r="CZ15" i="17" s="1"/>
  <c r="CO15" i="6"/>
  <c r="CY15" i="17" s="1"/>
  <c r="CN15" i="6"/>
  <c r="CX15" i="17" s="1"/>
  <c r="CM15" i="6"/>
  <c r="CW15" i="17" s="1"/>
  <c r="CL15" i="6"/>
  <c r="CV15" i="17" s="1"/>
  <c r="CK15" i="6"/>
  <c r="CU15" i="17" s="1"/>
  <c r="CJ15" i="6"/>
  <c r="CT15" i="17" s="1"/>
  <c r="CI15" i="6"/>
  <c r="CS15" i="17" s="1"/>
  <c r="CH15" i="6"/>
  <c r="CR15" i="17" s="1"/>
  <c r="CG15" i="6"/>
  <c r="CQ15" i="17" s="1"/>
  <c r="CF15" i="6"/>
  <c r="CP15" i="17" s="1"/>
  <c r="CE15" i="6"/>
  <c r="CO15" i="17" s="1"/>
  <c r="CD15" i="6"/>
  <c r="CN15" i="17" s="1"/>
  <c r="CC15" i="6"/>
  <c r="CM15" i="17" s="1"/>
  <c r="CB15" i="6"/>
  <c r="CL15" i="17" s="1"/>
  <c r="CA15" i="6"/>
  <c r="CK15" i="17" s="1"/>
  <c r="BZ15" i="6"/>
  <c r="CJ15" i="17" s="1"/>
  <c r="BY15" i="6"/>
  <c r="CI15" i="17" s="1"/>
  <c r="BX15" i="6"/>
  <c r="CH15" i="17" s="1"/>
  <c r="BW15" i="6"/>
  <c r="CG15" i="17" s="1"/>
  <c r="BV15" i="6"/>
  <c r="CF15" i="17" s="1"/>
  <c r="BU15" i="6"/>
  <c r="CE15" i="17" s="1"/>
  <c r="BT15" i="6"/>
  <c r="CD15" i="17" s="1"/>
  <c r="BS15" i="6"/>
  <c r="CC15" i="17" s="1"/>
  <c r="BR15" i="6"/>
  <c r="CB15" i="17" s="1"/>
  <c r="BQ15" i="6"/>
  <c r="CA15" i="17" s="1"/>
  <c r="BP15" i="6"/>
  <c r="BZ15" i="17" s="1"/>
  <c r="BO15" i="6"/>
  <c r="BY15" i="17" s="1"/>
  <c r="BN15" i="6"/>
  <c r="BX15" i="17" s="1"/>
  <c r="BM15" i="6"/>
  <c r="BW15" i="17" s="1"/>
  <c r="BL15" i="6"/>
  <c r="BV15" i="17" s="1"/>
  <c r="BK15" i="6"/>
  <c r="BU15" i="17" s="1"/>
  <c r="BJ15" i="6"/>
  <c r="BT15" i="17" s="1"/>
  <c r="BI15" i="6"/>
  <c r="BS15" i="17" s="1"/>
  <c r="BH15" i="6"/>
  <c r="BR15" i="17" s="1"/>
  <c r="BG15" i="6"/>
  <c r="BQ15" i="17" s="1"/>
  <c r="BF15" i="6"/>
  <c r="BP15" i="17" s="1"/>
  <c r="BE15" i="6"/>
  <c r="BO15" i="17" s="1"/>
  <c r="BD15" i="6"/>
  <c r="BN15" i="17" s="1"/>
  <c r="BC15" i="6"/>
  <c r="BM15" i="17" s="1"/>
  <c r="BB15" i="6"/>
  <c r="BL15" i="17" s="1"/>
  <c r="BA15" i="6"/>
  <c r="BK15" i="17" s="1"/>
  <c r="AZ15" i="6"/>
  <c r="BJ15" i="17" s="1"/>
  <c r="AY15" i="6"/>
  <c r="BI15" i="17" s="1"/>
  <c r="AX15" i="6"/>
  <c r="BH15" i="17" s="1"/>
  <c r="AW15" i="6"/>
  <c r="BG15" i="17" s="1"/>
  <c r="AV15" i="6"/>
  <c r="BF15" i="17" s="1"/>
  <c r="AU15" i="6"/>
  <c r="BE15" i="17" s="1"/>
  <c r="AT15" i="6"/>
  <c r="BD15" i="17" s="1"/>
  <c r="AS15" i="6"/>
  <c r="BC15" i="17" s="1"/>
  <c r="AR15" i="6"/>
  <c r="BB15" i="17" s="1"/>
  <c r="AQ15" i="6"/>
  <c r="BA15" i="17" s="1"/>
  <c r="AP15" i="6"/>
  <c r="AZ15" i="17" s="1"/>
  <c r="AO15" i="6"/>
  <c r="AY15" i="17" s="1"/>
  <c r="AN15" i="6"/>
  <c r="AX15" i="17" s="1"/>
  <c r="AM15" i="6"/>
  <c r="AW15" i="17" s="1"/>
  <c r="AL15" i="6"/>
  <c r="AV15" i="17" s="1"/>
  <c r="AK15" i="6"/>
  <c r="AU15" i="17" s="1"/>
  <c r="AJ15" i="6"/>
  <c r="AT15" i="17" s="1"/>
  <c r="AI15" i="6"/>
  <c r="AS15" i="17" s="1"/>
  <c r="AH15" i="6"/>
  <c r="AR15" i="17" s="1"/>
  <c r="AG15" i="6"/>
  <c r="AQ15" i="17" s="1"/>
  <c r="AF15" i="6"/>
  <c r="AP15" i="17" s="1"/>
  <c r="AE15" i="6"/>
  <c r="AO15" i="17" s="1"/>
  <c r="AD15" i="6"/>
  <c r="AN15" i="17" s="1"/>
  <c r="AC15" i="6"/>
  <c r="AM15" i="17" s="1"/>
  <c r="AB15" i="6"/>
  <c r="AL15" i="17" s="1"/>
  <c r="AA15" i="6"/>
  <c r="AK15" i="17" s="1"/>
  <c r="Z15" i="6"/>
  <c r="AJ15" i="17" s="1"/>
  <c r="Y15" i="6"/>
  <c r="AI15" i="17" s="1"/>
  <c r="X15" i="6"/>
  <c r="AH15" i="17" s="1"/>
  <c r="W15" i="6"/>
  <c r="AG15" i="17" s="1"/>
  <c r="V15" i="6"/>
  <c r="AF15" i="17" s="1"/>
  <c r="U15" i="6"/>
  <c r="AE15" i="17" s="1"/>
  <c r="T15" i="6"/>
  <c r="AD15" i="17" s="1"/>
  <c r="S15" i="6"/>
  <c r="AC15" i="17" s="1"/>
  <c r="R15" i="6"/>
  <c r="AB15" i="17" s="1"/>
  <c r="Q15" i="6"/>
  <c r="AA15" i="17" s="1"/>
  <c r="P15" i="6"/>
  <c r="Z15" i="17" s="1"/>
  <c r="DP10" i="6"/>
  <c r="DZ10" i="17" s="1"/>
  <c r="DO10" i="6"/>
  <c r="DY10" i="17" s="1"/>
  <c r="DN10" i="6"/>
  <c r="DX10" i="17" s="1"/>
  <c r="DM10" i="6"/>
  <c r="DW10" i="17" s="1"/>
  <c r="DL10" i="6"/>
  <c r="DV10" i="17" s="1"/>
  <c r="DK10" i="6"/>
  <c r="DU10" i="17" s="1"/>
  <c r="DJ10" i="6"/>
  <c r="DT10" i="17" s="1"/>
  <c r="DI10" i="6"/>
  <c r="DS10" i="17" s="1"/>
  <c r="DH10" i="6"/>
  <c r="DR10" i="17" s="1"/>
  <c r="DG10" i="6"/>
  <c r="DQ10" i="17" s="1"/>
  <c r="DF10" i="6"/>
  <c r="DP10" i="17" s="1"/>
  <c r="DE10" i="6"/>
  <c r="DO10" i="17" s="1"/>
  <c r="DD10" i="6"/>
  <c r="DN10" i="17" s="1"/>
  <c r="DC10" i="6"/>
  <c r="DM10" i="17" s="1"/>
  <c r="DB10" i="6"/>
  <c r="DL10" i="17" s="1"/>
  <c r="DA10" i="6"/>
  <c r="DK10" i="17" s="1"/>
  <c r="CZ10" i="6"/>
  <c r="DJ10" i="17" s="1"/>
  <c r="CY10" i="6"/>
  <c r="DI10" i="17" s="1"/>
  <c r="CX10" i="6"/>
  <c r="DH10" i="17" s="1"/>
  <c r="CW10" i="6"/>
  <c r="DG10" i="17" s="1"/>
  <c r="CV10" i="6"/>
  <c r="DF10" i="17" s="1"/>
  <c r="CU10" i="6"/>
  <c r="DE10" i="17" s="1"/>
  <c r="CT10" i="6"/>
  <c r="DD10" i="17" s="1"/>
  <c r="CS10" i="6"/>
  <c r="DC10" i="17" s="1"/>
  <c r="CR10" i="6"/>
  <c r="DB10" i="17" s="1"/>
  <c r="CQ10" i="6"/>
  <c r="DA10" i="17" s="1"/>
  <c r="CP10" i="6"/>
  <c r="CZ10" i="17" s="1"/>
  <c r="CO10" i="6"/>
  <c r="CY10" i="17" s="1"/>
  <c r="CN10" i="6"/>
  <c r="CX10" i="17" s="1"/>
  <c r="CM10" i="6"/>
  <c r="CW10" i="17" s="1"/>
  <c r="CL10" i="6"/>
  <c r="CV10" i="17" s="1"/>
  <c r="CK10" i="6"/>
  <c r="CU10" i="17" s="1"/>
  <c r="CJ10" i="6"/>
  <c r="CT10" i="17" s="1"/>
  <c r="CI10" i="6"/>
  <c r="CS10" i="17" s="1"/>
  <c r="CH10" i="6"/>
  <c r="CR10" i="17" s="1"/>
  <c r="CG10" i="6"/>
  <c r="CQ10" i="17" s="1"/>
  <c r="CF10" i="6"/>
  <c r="CP10" i="17" s="1"/>
  <c r="CE10" i="6"/>
  <c r="CO10" i="17" s="1"/>
  <c r="CD10" i="6"/>
  <c r="CN10" i="17" s="1"/>
  <c r="CC10" i="6"/>
  <c r="CM10" i="17" s="1"/>
  <c r="CB10" i="6"/>
  <c r="CL10" i="17" s="1"/>
  <c r="CA10" i="6"/>
  <c r="CK10" i="17" s="1"/>
  <c r="BZ10" i="6"/>
  <c r="CJ10" i="17" s="1"/>
  <c r="BY10" i="6"/>
  <c r="CI10" i="17" s="1"/>
  <c r="BX10" i="6"/>
  <c r="CH10" i="17" s="1"/>
  <c r="BW10" i="6"/>
  <c r="CG10" i="17" s="1"/>
  <c r="BV10" i="6"/>
  <c r="CF10" i="17" s="1"/>
  <c r="BU10" i="6"/>
  <c r="CE10" i="17" s="1"/>
  <c r="BT10" i="6"/>
  <c r="CD10" i="17" s="1"/>
  <c r="BS10" i="6"/>
  <c r="CC10" i="17" s="1"/>
  <c r="BR10" i="6"/>
  <c r="CB10" i="17" s="1"/>
  <c r="BQ10" i="6"/>
  <c r="CA10" i="17" s="1"/>
  <c r="BP10" i="6"/>
  <c r="BZ10" i="17" s="1"/>
  <c r="BO10" i="6"/>
  <c r="BY10" i="17" s="1"/>
  <c r="BN10" i="6"/>
  <c r="BX10" i="17" s="1"/>
  <c r="BM10" i="6"/>
  <c r="BW10" i="17" s="1"/>
  <c r="BL10" i="6"/>
  <c r="BV10" i="17" s="1"/>
  <c r="BK10" i="6"/>
  <c r="BU10" i="17" s="1"/>
  <c r="BJ10" i="6"/>
  <c r="BT10" i="17" s="1"/>
  <c r="BI10" i="6"/>
  <c r="BS10" i="17" s="1"/>
  <c r="BH10" i="6"/>
  <c r="BR10" i="17" s="1"/>
  <c r="BG10" i="6"/>
  <c r="BQ10" i="17" s="1"/>
  <c r="BF10" i="6"/>
  <c r="BP10" i="17" s="1"/>
  <c r="BE10" i="6"/>
  <c r="BO10" i="17" s="1"/>
  <c r="BD10" i="6"/>
  <c r="BN10" i="17" s="1"/>
  <c r="BC10" i="6"/>
  <c r="BM10" i="17" s="1"/>
  <c r="BB10" i="6"/>
  <c r="BL10" i="17" s="1"/>
  <c r="BA10" i="6"/>
  <c r="BK10" i="17" s="1"/>
  <c r="AZ10" i="6"/>
  <c r="BJ10" i="17" s="1"/>
  <c r="AY10" i="6"/>
  <c r="BI10" i="17" s="1"/>
  <c r="AX10" i="6"/>
  <c r="BH10" i="17" s="1"/>
  <c r="AW10" i="6"/>
  <c r="BG10" i="17" s="1"/>
  <c r="AV10" i="6"/>
  <c r="BF10" i="17" s="1"/>
  <c r="AU10" i="6"/>
  <c r="BE10" i="17" s="1"/>
  <c r="AT10" i="6"/>
  <c r="BD10" i="17" s="1"/>
  <c r="AS10" i="6"/>
  <c r="BC10" i="17" s="1"/>
  <c r="AR10" i="6"/>
  <c r="BB10" i="17" s="1"/>
  <c r="AQ10" i="6"/>
  <c r="BA10" i="17" s="1"/>
  <c r="AP10" i="6"/>
  <c r="AZ10" i="17" s="1"/>
  <c r="AO10" i="6"/>
  <c r="AY10" i="17" s="1"/>
  <c r="AN10" i="6"/>
  <c r="AX10" i="17" s="1"/>
  <c r="AM10" i="6"/>
  <c r="AW10" i="17" s="1"/>
  <c r="AL10" i="6"/>
  <c r="AV10" i="17" s="1"/>
  <c r="AK10" i="6"/>
  <c r="AU10" i="17" s="1"/>
  <c r="AJ10" i="6"/>
  <c r="AT10" i="17" s="1"/>
  <c r="AI10" i="6"/>
  <c r="AS10" i="17" s="1"/>
  <c r="AH10" i="6"/>
  <c r="AR10" i="17" s="1"/>
  <c r="AG10" i="6"/>
  <c r="AQ10" i="17" s="1"/>
  <c r="AF10" i="6"/>
  <c r="AP10" i="17" s="1"/>
  <c r="AE10" i="6"/>
  <c r="AO10" i="17" s="1"/>
  <c r="AD10" i="6"/>
  <c r="AN10" i="17" s="1"/>
  <c r="AC10" i="6"/>
  <c r="AM10" i="17" s="1"/>
  <c r="AB10" i="6"/>
  <c r="AL10" i="17" s="1"/>
  <c r="AA10" i="6"/>
  <c r="AK10" i="17" s="1"/>
  <c r="Z10" i="6"/>
  <c r="AJ10" i="17" s="1"/>
  <c r="Y10" i="6"/>
  <c r="AI10" i="17" s="1"/>
  <c r="X10" i="6"/>
  <c r="DP12" i="6"/>
  <c r="DZ12" i="17" s="1"/>
  <c r="DO12" i="6"/>
  <c r="DY12" i="17" s="1"/>
  <c r="DN12" i="6"/>
  <c r="DX12" i="17" s="1"/>
  <c r="DM12" i="6"/>
  <c r="DW12" i="17" s="1"/>
  <c r="DL12" i="6"/>
  <c r="DV12" i="17" s="1"/>
  <c r="DK12" i="6"/>
  <c r="DU12" i="17" s="1"/>
  <c r="DJ12" i="6"/>
  <c r="DT12" i="17" s="1"/>
  <c r="DI12" i="6"/>
  <c r="DS12" i="17" s="1"/>
  <c r="DH12" i="6"/>
  <c r="DR12" i="17" s="1"/>
  <c r="DG12" i="6"/>
  <c r="DQ12" i="17" s="1"/>
  <c r="DF12" i="6"/>
  <c r="DP12" i="17" s="1"/>
  <c r="DE12" i="6"/>
  <c r="DO12" i="17" s="1"/>
  <c r="DD12" i="6"/>
  <c r="DN12" i="17" s="1"/>
  <c r="DC12" i="6"/>
  <c r="DM12" i="17" s="1"/>
  <c r="DB12" i="6"/>
  <c r="DL12" i="17" s="1"/>
  <c r="DA12" i="6"/>
  <c r="DK12" i="17" s="1"/>
  <c r="CZ12" i="6"/>
  <c r="DJ12" i="17" s="1"/>
  <c r="CY12" i="6"/>
  <c r="DI12" i="17" s="1"/>
  <c r="CX12" i="6"/>
  <c r="DH12" i="17" s="1"/>
  <c r="CW12" i="6"/>
  <c r="DG12" i="17" s="1"/>
  <c r="CV12" i="6"/>
  <c r="DF12" i="17" s="1"/>
  <c r="CU12" i="6"/>
  <c r="DE12" i="17" s="1"/>
  <c r="CT12" i="6"/>
  <c r="DD12" i="17" s="1"/>
  <c r="CS12" i="6"/>
  <c r="DC12" i="17" s="1"/>
  <c r="CR12" i="6"/>
  <c r="DB12" i="17" s="1"/>
  <c r="CQ12" i="6"/>
  <c r="DA12" i="17" s="1"/>
  <c r="CP12" i="6"/>
  <c r="CZ12" i="17" s="1"/>
  <c r="CO12" i="6"/>
  <c r="CY12" i="17" s="1"/>
  <c r="CN12" i="6"/>
  <c r="CX12" i="17" s="1"/>
  <c r="CM12" i="6"/>
  <c r="CW12" i="17" s="1"/>
  <c r="CL12" i="6"/>
  <c r="CV12" i="17" s="1"/>
  <c r="CK12" i="6"/>
  <c r="CU12" i="17" s="1"/>
  <c r="CJ12" i="6"/>
  <c r="CT12" i="17" s="1"/>
  <c r="CI12" i="6"/>
  <c r="CS12" i="17" s="1"/>
  <c r="CH12" i="6"/>
  <c r="CR12" i="17" s="1"/>
  <c r="CG12" i="6"/>
  <c r="CQ12" i="17" s="1"/>
  <c r="CF12" i="6"/>
  <c r="CP12" i="17" s="1"/>
  <c r="CE12" i="6"/>
  <c r="CO12" i="17" s="1"/>
  <c r="CD12" i="6"/>
  <c r="CN12" i="17" s="1"/>
  <c r="CC12" i="6"/>
  <c r="CM12" i="17" s="1"/>
  <c r="CB12" i="6"/>
  <c r="CL12" i="17" s="1"/>
  <c r="CA12" i="6"/>
  <c r="CK12" i="17" s="1"/>
  <c r="BZ12" i="6"/>
  <c r="CJ12" i="17" s="1"/>
  <c r="BY12" i="6"/>
  <c r="CI12" i="17" s="1"/>
  <c r="BX12" i="6"/>
  <c r="CH12" i="17" s="1"/>
  <c r="BW12" i="6"/>
  <c r="CG12" i="17" s="1"/>
  <c r="BV12" i="6"/>
  <c r="CF12" i="17" s="1"/>
  <c r="BU12" i="6"/>
  <c r="CE12" i="17" s="1"/>
  <c r="BT12" i="6"/>
  <c r="CD12" i="17" s="1"/>
  <c r="BS12" i="6"/>
  <c r="CC12" i="17" s="1"/>
  <c r="BR12" i="6"/>
  <c r="CB12" i="17" s="1"/>
  <c r="BQ12" i="6"/>
  <c r="CA12" i="17" s="1"/>
  <c r="BP12" i="6"/>
  <c r="BZ12" i="17" s="1"/>
  <c r="BO12" i="6"/>
  <c r="BY12" i="17" s="1"/>
  <c r="BN12" i="6"/>
  <c r="BX12" i="17" s="1"/>
  <c r="BM12" i="6"/>
  <c r="BW12" i="17" s="1"/>
  <c r="BL12" i="6"/>
  <c r="BV12" i="17" s="1"/>
  <c r="BK12" i="6"/>
  <c r="BU12" i="17" s="1"/>
  <c r="BJ12" i="6"/>
  <c r="BT12" i="17" s="1"/>
  <c r="BI12" i="6"/>
  <c r="BS12" i="17" s="1"/>
  <c r="BH12" i="6"/>
  <c r="BR12" i="17" s="1"/>
  <c r="BG12" i="6"/>
  <c r="BQ12" i="17" s="1"/>
  <c r="BF12" i="6"/>
  <c r="BP12" i="17" s="1"/>
  <c r="BE12" i="6"/>
  <c r="BO12" i="17" s="1"/>
  <c r="BD12" i="6"/>
  <c r="BN12" i="17" s="1"/>
  <c r="BC12" i="6"/>
  <c r="BM12" i="17" s="1"/>
  <c r="BB12" i="6"/>
  <c r="BL12" i="17" s="1"/>
  <c r="BA12" i="6"/>
  <c r="BK12" i="17" s="1"/>
  <c r="AZ12" i="6"/>
  <c r="BJ12" i="17" s="1"/>
  <c r="AY12" i="6"/>
  <c r="BI12" i="17" s="1"/>
  <c r="AX12" i="6"/>
  <c r="BH12" i="17" s="1"/>
  <c r="AW12" i="6"/>
  <c r="BG12" i="17" s="1"/>
  <c r="AV12" i="6"/>
  <c r="BF12" i="17" s="1"/>
  <c r="AU12" i="6"/>
  <c r="BE12" i="17" s="1"/>
  <c r="AT12" i="6"/>
  <c r="BD12" i="17" s="1"/>
  <c r="AS12" i="6"/>
  <c r="BC12" i="17" s="1"/>
  <c r="AR12" i="6"/>
  <c r="BB12" i="17" s="1"/>
  <c r="AQ12" i="6"/>
  <c r="BA12" i="17" s="1"/>
  <c r="AP12" i="6"/>
  <c r="AZ12" i="17" s="1"/>
  <c r="AO12" i="6"/>
  <c r="AY12" i="17" s="1"/>
  <c r="AN12" i="6"/>
  <c r="AX12" i="17" s="1"/>
  <c r="AM12" i="6"/>
  <c r="AW12" i="17" s="1"/>
  <c r="AL12" i="6"/>
  <c r="AV12" i="17" s="1"/>
  <c r="AK12" i="6"/>
  <c r="AU12" i="17" s="1"/>
  <c r="AJ12" i="6"/>
  <c r="AT12" i="17" s="1"/>
  <c r="AI12" i="6"/>
  <c r="AS12" i="17" s="1"/>
  <c r="AH12" i="6"/>
  <c r="AR12" i="17" s="1"/>
  <c r="AG12" i="6"/>
  <c r="AQ12" i="17" s="1"/>
  <c r="AF12" i="6"/>
  <c r="AP12" i="17" s="1"/>
  <c r="AE12" i="6"/>
  <c r="AO12" i="17" s="1"/>
  <c r="AD12" i="6"/>
  <c r="AN12" i="17" s="1"/>
  <c r="AC12" i="6"/>
  <c r="AM12" i="17" s="1"/>
  <c r="AB12" i="6"/>
  <c r="AL12" i="17" s="1"/>
  <c r="AA12" i="6"/>
  <c r="AK12" i="17" s="1"/>
  <c r="Z12" i="6"/>
  <c r="AJ12" i="17" s="1"/>
  <c r="Y12" i="6"/>
  <c r="AI12" i="17" s="1"/>
  <c r="X12" i="6"/>
  <c r="DP9" i="6"/>
  <c r="DZ9" i="17" s="1"/>
  <c r="DO9" i="6"/>
  <c r="DY9" i="17" s="1"/>
  <c r="DN9" i="6"/>
  <c r="DX9" i="17" s="1"/>
  <c r="DM9" i="6"/>
  <c r="DW9" i="17" s="1"/>
  <c r="DL9" i="6"/>
  <c r="DV9" i="17" s="1"/>
  <c r="DK9" i="6"/>
  <c r="DU9" i="17" s="1"/>
  <c r="DJ9" i="6"/>
  <c r="DT9" i="17" s="1"/>
  <c r="DI9" i="6"/>
  <c r="DS9" i="17" s="1"/>
  <c r="DH9" i="6"/>
  <c r="DR9" i="17" s="1"/>
  <c r="DG9" i="6"/>
  <c r="DQ9" i="17" s="1"/>
  <c r="DF9" i="6"/>
  <c r="DP9" i="17" s="1"/>
  <c r="DE9" i="6"/>
  <c r="DO9" i="17" s="1"/>
  <c r="DD9" i="6"/>
  <c r="DN9" i="17" s="1"/>
  <c r="DC9" i="6"/>
  <c r="DM9" i="17" s="1"/>
  <c r="DB9" i="6"/>
  <c r="DL9" i="17" s="1"/>
  <c r="DA9" i="6"/>
  <c r="DK9" i="17" s="1"/>
  <c r="CZ9" i="6"/>
  <c r="DJ9" i="17" s="1"/>
  <c r="CY9" i="6"/>
  <c r="DI9" i="17" s="1"/>
  <c r="CX9" i="6"/>
  <c r="DH9" i="17" s="1"/>
  <c r="CW9" i="6"/>
  <c r="DG9" i="17" s="1"/>
  <c r="CV9" i="6"/>
  <c r="DF9" i="17" s="1"/>
  <c r="CU9" i="6"/>
  <c r="DE9" i="17" s="1"/>
  <c r="CT9" i="6"/>
  <c r="DD9" i="17" s="1"/>
  <c r="CS9" i="6"/>
  <c r="DC9" i="17" s="1"/>
  <c r="CR9" i="6"/>
  <c r="DB9" i="17" s="1"/>
  <c r="CQ9" i="6"/>
  <c r="DA9" i="17" s="1"/>
  <c r="CP9" i="6"/>
  <c r="CZ9" i="17" s="1"/>
  <c r="CO9" i="6"/>
  <c r="CY9" i="17" s="1"/>
  <c r="CN9" i="6"/>
  <c r="CX9" i="17" s="1"/>
  <c r="CM9" i="6"/>
  <c r="CW9" i="17" s="1"/>
  <c r="CL9" i="6"/>
  <c r="CV9" i="17" s="1"/>
  <c r="CK9" i="6"/>
  <c r="CU9" i="17" s="1"/>
  <c r="CJ9" i="6"/>
  <c r="CT9" i="17" s="1"/>
  <c r="CI9" i="6"/>
  <c r="CS9" i="17" s="1"/>
  <c r="CH9" i="6"/>
  <c r="CR9" i="17" s="1"/>
  <c r="CG9" i="6"/>
  <c r="CQ9" i="17" s="1"/>
  <c r="CF9" i="6"/>
  <c r="CP9" i="17" s="1"/>
  <c r="CE9" i="6"/>
  <c r="CO9" i="17" s="1"/>
  <c r="CD9" i="6"/>
  <c r="CN9" i="17" s="1"/>
  <c r="CC9" i="6"/>
  <c r="CM9" i="17" s="1"/>
  <c r="CB9" i="6"/>
  <c r="CL9" i="17" s="1"/>
  <c r="CA9" i="6"/>
  <c r="CK9" i="17" s="1"/>
  <c r="BZ9" i="6"/>
  <c r="CJ9" i="17" s="1"/>
  <c r="BY9" i="6"/>
  <c r="CI9" i="17" s="1"/>
  <c r="BX9" i="6"/>
  <c r="CH9" i="17" s="1"/>
  <c r="BW9" i="6"/>
  <c r="CG9" i="17" s="1"/>
  <c r="BV9" i="6"/>
  <c r="CF9" i="17" s="1"/>
  <c r="BU9" i="6"/>
  <c r="CE9" i="17" s="1"/>
  <c r="BT9" i="6"/>
  <c r="CD9" i="17" s="1"/>
  <c r="BS9" i="6"/>
  <c r="CC9" i="17" s="1"/>
  <c r="BR9" i="6"/>
  <c r="CB9" i="17" s="1"/>
  <c r="BQ9" i="6"/>
  <c r="CA9" i="17" s="1"/>
  <c r="BP9" i="6"/>
  <c r="BZ9" i="17" s="1"/>
  <c r="BO9" i="6"/>
  <c r="BY9" i="17" s="1"/>
  <c r="BN9" i="6"/>
  <c r="BX9" i="17" s="1"/>
  <c r="BM9" i="6"/>
  <c r="BW9" i="17" s="1"/>
  <c r="BL9" i="6"/>
  <c r="BV9" i="17" s="1"/>
  <c r="BK9" i="6"/>
  <c r="BU9" i="17" s="1"/>
  <c r="BJ9" i="6"/>
  <c r="BT9" i="17" s="1"/>
  <c r="BI9" i="6"/>
  <c r="BS9" i="17" s="1"/>
  <c r="BH9" i="6"/>
  <c r="BR9" i="17" s="1"/>
  <c r="BG9" i="6"/>
  <c r="BQ9" i="17" s="1"/>
  <c r="BF9" i="6"/>
  <c r="BP9" i="17" s="1"/>
  <c r="BE9" i="6"/>
  <c r="BO9" i="17" s="1"/>
  <c r="BD9" i="6"/>
  <c r="BN9" i="17" s="1"/>
  <c r="BC9" i="6"/>
  <c r="BM9" i="17" s="1"/>
  <c r="BB9" i="6"/>
  <c r="BL9" i="17" s="1"/>
  <c r="BA9" i="6"/>
  <c r="BK9" i="17" s="1"/>
  <c r="AZ9" i="6"/>
  <c r="BJ9" i="17" s="1"/>
  <c r="AY9" i="6"/>
  <c r="BI9" i="17" s="1"/>
  <c r="AX9" i="6"/>
  <c r="BH9" i="17" s="1"/>
  <c r="AW9" i="6"/>
  <c r="BG9" i="17" s="1"/>
  <c r="AV9" i="6"/>
  <c r="BF9" i="17" s="1"/>
  <c r="AU9" i="6"/>
  <c r="BE9" i="17" s="1"/>
  <c r="AT9" i="6"/>
  <c r="BD9" i="17" s="1"/>
  <c r="AS9" i="6"/>
  <c r="BC9" i="17" s="1"/>
  <c r="AR9" i="6"/>
  <c r="BB9" i="17" s="1"/>
  <c r="AQ9" i="6"/>
  <c r="BA9" i="17" s="1"/>
  <c r="AP9" i="6"/>
  <c r="AZ9" i="17" s="1"/>
  <c r="AO9" i="6"/>
  <c r="AY9" i="17" s="1"/>
  <c r="AN9" i="6"/>
  <c r="AX9" i="17" s="1"/>
  <c r="AM9" i="6"/>
  <c r="AW9" i="17" s="1"/>
  <c r="AL9" i="6"/>
  <c r="AV9" i="17" s="1"/>
  <c r="AK9" i="6"/>
  <c r="AU9" i="17" s="1"/>
  <c r="AJ9" i="6"/>
  <c r="AT9" i="17" s="1"/>
  <c r="AI9" i="6"/>
  <c r="AS9" i="17" s="1"/>
  <c r="AH9" i="6"/>
  <c r="AR9" i="17" s="1"/>
  <c r="AG9" i="6"/>
  <c r="AQ9" i="17" s="1"/>
  <c r="AF9" i="6"/>
  <c r="AP9" i="17" s="1"/>
  <c r="AE9" i="6"/>
  <c r="AO9" i="17" s="1"/>
  <c r="AD9" i="6"/>
  <c r="AN9" i="17" s="1"/>
  <c r="AC9" i="6"/>
  <c r="AM9" i="17" s="1"/>
  <c r="AB9" i="6"/>
  <c r="AL9" i="17" s="1"/>
  <c r="AA9" i="6"/>
  <c r="AK9" i="17" s="1"/>
  <c r="Z9" i="6"/>
  <c r="AJ9" i="17" s="1"/>
  <c r="Y9" i="6"/>
  <c r="AI9" i="17" s="1"/>
  <c r="X9" i="6"/>
  <c r="DP11" i="6"/>
  <c r="DZ11" i="17" s="1"/>
  <c r="DO11" i="6"/>
  <c r="DY11" i="17" s="1"/>
  <c r="DN11" i="6"/>
  <c r="DX11" i="17" s="1"/>
  <c r="DM11" i="6"/>
  <c r="DW11" i="17" s="1"/>
  <c r="DL11" i="6"/>
  <c r="DV11" i="17" s="1"/>
  <c r="DK11" i="6"/>
  <c r="DU11" i="17" s="1"/>
  <c r="DJ11" i="6"/>
  <c r="DT11" i="17" s="1"/>
  <c r="DI11" i="6"/>
  <c r="DS11" i="17" s="1"/>
  <c r="DH11" i="6"/>
  <c r="DR11" i="17" s="1"/>
  <c r="DG11" i="6"/>
  <c r="DQ11" i="17" s="1"/>
  <c r="DF11" i="6"/>
  <c r="DP11" i="17" s="1"/>
  <c r="DE11" i="6"/>
  <c r="DO11" i="17" s="1"/>
  <c r="DD11" i="6"/>
  <c r="DN11" i="17" s="1"/>
  <c r="DC11" i="6"/>
  <c r="DM11" i="17" s="1"/>
  <c r="DB11" i="6"/>
  <c r="DL11" i="17" s="1"/>
  <c r="DA11" i="6"/>
  <c r="DK11" i="17" s="1"/>
  <c r="CZ11" i="6"/>
  <c r="DJ11" i="17" s="1"/>
  <c r="CY11" i="6"/>
  <c r="DI11" i="17" s="1"/>
  <c r="CX11" i="6"/>
  <c r="DH11" i="17" s="1"/>
  <c r="CW11" i="6"/>
  <c r="DG11" i="17" s="1"/>
  <c r="CV11" i="6"/>
  <c r="DF11" i="17" s="1"/>
  <c r="CU11" i="6"/>
  <c r="DE11" i="17" s="1"/>
  <c r="CT11" i="6"/>
  <c r="DD11" i="17" s="1"/>
  <c r="CS11" i="6"/>
  <c r="DC11" i="17" s="1"/>
  <c r="CR11" i="6"/>
  <c r="DB11" i="17" s="1"/>
  <c r="CQ11" i="6"/>
  <c r="DA11" i="17" s="1"/>
  <c r="CP11" i="6"/>
  <c r="CZ11" i="17" s="1"/>
  <c r="CO11" i="6"/>
  <c r="CY11" i="17" s="1"/>
  <c r="CN11" i="6"/>
  <c r="CX11" i="17" s="1"/>
  <c r="CM11" i="6"/>
  <c r="CW11" i="17" s="1"/>
  <c r="CL11" i="6"/>
  <c r="CV11" i="17" s="1"/>
  <c r="CK11" i="6"/>
  <c r="CU11" i="17" s="1"/>
  <c r="CJ11" i="6"/>
  <c r="CT11" i="17" s="1"/>
  <c r="CI11" i="6"/>
  <c r="CS11" i="17" s="1"/>
  <c r="CH11" i="6"/>
  <c r="CR11" i="17" s="1"/>
  <c r="CG11" i="6"/>
  <c r="CQ11" i="17" s="1"/>
  <c r="CF11" i="6"/>
  <c r="CP11" i="17" s="1"/>
  <c r="CE11" i="6"/>
  <c r="CO11" i="17" s="1"/>
  <c r="CD11" i="6"/>
  <c r="CN11" i="17" s="1"/>
  <c r="CC11" i="6"/>
  <c r="CM11" i="17" s="1"/>
  <c r="CB11" i="6"/>
  <c r="CL11" i="17" s="1"/>
  <c r="CA11" i="6"/>
  <c r="CK11" i="17" s="1"/>
  <c r="BZ11" i="6"/>
  <c r="CJ11" i="17" s="1"/>
  <c r="BY11" i="6"/>
  <c r="CI11" i="17" s="1"/>
  <c r="BX11" i="6"/>
  <c r="CH11" i="17" s="1"/>
  <c r="BW11" i="6"/>
  <c r="CG11" i="17" s="1"/>
  <c r="BV11" i="6"/>
  <c r="CF11" i="17" s="1"/>
  <c r="BU11" i="6"/>
  <c r="CE11" i="17" s="1"/>
  <c r="BT11" i="6"/>
  <c r="CD11" i="17" s="1"/>
  <c r="BS11" i="6"/>
  <c r="CC11" i="17" s="1"/>
  <c r="BR11" i="6"/>
  <c r="CB11" i="17" s="1"/>
  <c r="BQ11" i="6"/>
  <c r="CA11" i="17" s="1"/>
  <c r="BP11" i="6"/>
  <c r="BZ11" i="17" s="1"/>
  <c r="BO11" i="6"/>
  <c r="BY11" i="17" s="1"/>
  <c r="BN11" i="6"/>
  <c r="BX11" i="17" s="1"/>
  <c r="BM11" i="6"/>
  <c r="BW11" i="17" s="1"/>
  <c r="BL11" i="6"/>
  <c r="BV11" i="17" s="1"/>
  <c r="BK11" i="6"/>
  <c r="BU11" i="17" s="1"/>
  <c r="BJ11" i="6"/>
  <c r="BT11" i="17" s="1"/>
  <c r="BI11" i="6"/>
  <c r="BS11" i="17" s="1"/>
  <c r="BH11" i="6"/>
  <c r="BR11" i="17" s="1"/>
  <c r="BG11" i="6"/>
  <c r="BQ11" i="17" s="1"/>
  <c r="BF11" i="6"/>
  <c r="BP11" i="17" s="1"/>
  <c r="BE11" i="6"/>
  <c r="BO11" i="17" s="1"/>
  <c r="BD11" i="6"/>
  <c r="BN11" i="17" s="1"/>
  <c r="BC11" i="6"/>
  <c r="BM11" i="17" s="1"/>
  <c r="BB11" i="6"/>
  <c r="BL11" i="17" s="1"/>
  <c r="BA11" i="6"/>
  <c r="BK11" i="17" s="1"/>
  <c r="AZ11" i="6"/>
  <c r="BJ11" i="17" s="1"/>
  <c r="AY11" i="6"/>
  <c r="BI11" i="17" s="1"/>
  <c r="AX11" i="6"/>
  <c r="BH11" i="17" s="1"/>
  <c r="AW11" i="6"/>
  <c r="BG11" i="17" s="1"/>
  <c r="AV11" i="6"/>
  <c r="BF11" i="17" s="1"/>
  <c r="AU11" i="6"/>
  <c r="BE11" i="17" s="1"/>
  <c r="AT11" i="6"/>
  <c r="BD11" i="17" s="1"/>
  <c r="AS11" i="6"/>
  <c r="BC11" i="17" s="1"/>
  <c r="AR11" i="6"/>
  <c r="BB11" i="17" s="1"/>
  <c r="AQ11" i="6"/>
  <c r="BA11" i="17" s="1"/>
  <c r="AP11" i="6"/>
  <c r="AZ11" i="17" s="1"/>
  <c r="AO11" i="6"/>
  <c r="AY11" i="17" s="1"/>
  <c r="AN11" i="6"/>
  <c r="AX11" i="17" s="1"/>
  <c r="AM11" i="6"/>
  <c r="AW11" i="17" s="1"/>
  <c r="AL11" i="6"/>
  <c r="AV11" i="17" s="1"/>
  <c r="AK11" i="6"/>
  <c r="AU11" i="17" s="1"/>
  <c r="AJ11" i="6"/>
  <c r="AT11" i="17" s="1"/>
  <c r="AI11" i="6"/>
  <c r="AS11" i="17" s="1"/>
  <c r="AH11" i="6"/>
  <c r="AR11" i="17" s="1"/>
  <c r="AG11" i="6"/>
  <c r="AQ11" i="17" s="1"/>
  <c r="AF11" i="6"/>
  <c r="AP11" i="17" s="1"/>
  <c r="AE11" i="6"/>
  <c r="AO11" i="17" s="1"/>
  <c r="AD11" i="6"/>
  <c r="AN11" i="17" s="1"/>
  <c r="AC11" i="6"/>
  <c r="AM11" i="17" s="1"/>
  <c r="AB11" i="6"/>
  <c r="AL11" i="17" s="1"/>
  <c r="AA11" i="6"/>
  <c r="AK11" i="17" s="1"/>
  <c r="Z11" i="6"/>
  <c r="AJ11" i="17" s="1"/>
  <c r="Y11" i="6"/>
  <c r="AI11" i="17" s="1"/>
  <c r="X11" i="6"/>
  <c r="DQ14" i="6"/>
  <c r="EA14" i="17" s="1"/>
  <c r="DQ16" i="6"/>
  <c r="EA16" i="17" s="1"/>
  <c r="DQ13" i="6"/>
  <c r="EA13" i="17" s="1"/>
  <c r="DQ15" i="6"/>
  <c r="EA15" i="17" s="1"/>
  <c r="DQ10" i="6"/>
  <c r="EA10" i="17" s="1"/>
  <c r="DQ12" i="6"/>
  <c r="EA12" i="17" s="1"/>
  <c r="DQ9" i="6"/>
  <c r="EA9" i="17" s="1"/>
  <c r="DQ11" i="6"/>
  <c r="EA11" i="17" s="1"/>
  <c r="EA26" i="6"/>
  <c r="EJ26" i="17" s="1"/>
  <c r="EA28" i="6"/>
  <c r="EJ28" i="17" s="1"/>
  <c r="EA25" i="6"/>
  <c r="EJ25" i="17" s="1"/>
  <c r="EA27" i="6"/>
  <c r="EJ27" i="17" s="1"/>
  <c r="W43" i="1"/>
  <c r="CH9" i="2" s="1"/>
  <c r="V43" i="1"/>
  <c r="CD9" i="2" s="1"/>
  <c r="U43" i="1"/>
  <c r="BZ9" i="2" s="1"/>
  <c r="T43" i="1"/>
  <c r="BV9" i="2" s="1"/>
  <c r="S43" i="1"/>
  <c r="BR9" i="2" s="1"/>
  <c r="R43" i="1"/>
  <c r="BN9" i="2" s="1"/>
  <c r="Q43" i="1"/>
  <c r="BJ9" i="2" s="1"/>
  <c r="P43" i="1"/>
  <c r="BF9" i="2" s="1"/>
  <c r="O43" i="1"/>
  <c r="BB9" i="2" s="1"/>
  <c r="N43" i="1"/>
  <c r="AX9" i="2" s="1"/>
  <c r="M43" i="1"/>
  <c r="AT9" i="2" s="1"/>
  <c r="L43" i="1"/>
  <c r="AP9" i="2" s="1"/>
  <c r="K43" i="1"/>
  <c r="AL9" i="2" s="1"/>
  <c r="J43" i="1"/>
  <c r="AH9" i="2" s="1"/>
  <c r="I43" i="1"/>
  <c r="AD9" i="2" s="1"/>
  <c r="H43" i="1"/>
  <c r="Z9" i="2" s="1"/>
  <c r="G43" i="1"/>
  <c r="V9" i="2" s="1"/>
  <c r="F43" i="1"/>
  <c r="R9" i="2" s="1"/>
  <c r="E43" i="1"/>
  <c r="N9" i="2" s="1"/>
  <c r="D43" i="1"/>
  <c r="J9" i="2" s="1"/>
  <c r="C43" i="1"/>
  <c r="F9" i="2" s="1"/>
  <c r="B9" i="2"/>
  <c r="W42" i="1"/>
  <c r="CH8" i="2" s="1"/>
  <c r="V42" i="1"/>
  <c r="CD8" i="2" s="1"/>
  <c r="U42" i="1"/>
  <c r="BZ8" i="2" s="1"/>
  <c r="T42" i="1"/>
  <c r="BV8" i="2" s="1"/>
  <c r="S42" i="1"/>
  <c r="BR8" i="2" s="1"/>
  <c r="R42" i="1"/>
  <c r="BN8" i="2" s="1"/>
  <c r="Q42" i="1"/>
  <c r="BJ8" i="2" s="1"/>
  <c r="P42" i="1"/>
  <c r="BF8" i="2" s="1"/>
  <c r="O42" i="1"/>
  <c r="BB8" i="2" s="1"/>
  <c r="N42" i="1"/>
  <c r="AX8" i="2" s="1"/>
  <c r="M42" i="1"/>
  <c r="AT8" i="2" s="1"/>
  <c r="L42" i="1"/>
  <c r="AP8" i="2" s="1"/>
  <c r="K42" i="1"/>
  <c r="AL8" i="2" s="1"/>
  <c r="J42" i="1"/>
  <c r="AH8" i="2" s="1"/>
  <c r="I42" i="1"/>
  <c r="AD8" i="2" s="1"/>
  <c r="H42" i="1"/>
  <c r="Z8" i="2" s="1"/>
  <c r="G42" i="1"/>
  <c r="V8" i="2" s="1"/>
  <c r="F42" i="1"/>
  <c r="R8" i="2" s="1"/>
  <c r="E42" i="1"/>
  <c r="N8" i="2" s="1"/>
  <c r="D42" i="1"/>
  <c r="J8" i="2" s="1"/>
  <c r="C42" i="1"/>
  <c r="F8" i="2" s="1"/>
  <c r="W41" i="1"/>
  <c r="CH7" i="2" s="1"/>
  <c r="V41" i="1"/>
  <c r="CD7" i="2" s="1"/>
  <c r="U41" i="1"/>
  <c r="BZ7" i="2" s="1"/>
  <c r="T41" i="1"/>
  <c r="BV7" i="2" s="1"/>
  <c r="S41" i="1"/>
  <c r="BR7" i="2" s="1"/>
  <c r="R41" i="1"/>
  <c r="BN7" i="2" s="1"/>
  <c r="Q41" i="1"/>
  <c r="BJ7" i="2" s="1"/>
  <c r="P41" i="1"/>
  <c r="BF7" i="2" s="1"/>
  <c r="O41" i="1"/>
  <c r="BB7" i="2" s="1"/>
  <c r="N41" i="1"/>
  <c r="AX7" i="2" s="1"/>
  <c r="M41" i="1"/>
  <c r="AT7" i="2" s="1"/>
  <c r="L41" i="1"/>
  <c r="AP7" i="2" s="1"/>
  <c r="K41" i="1"/>
  <c r="AL7" i="2" s="1"/>
  <c r="J41" i="1"/>
  <c r="AH7" i="2" s="1"/>
  <c r="I41" i="1"/>
  <c r="AD7" i="2" s="1"/>
  <c r="H41" i="1"/>
  <c r="Z7" i="2" s="1"/>
  <c r="G41" i="1"/>
  <c r="V7" i="2" s="1"/>
  <c r="F41" i="1"/>
  <c r="R7" i="2" s="1"/>
  <c r="E41" i="1"/>
  <c r="N7" i="2" s="1"/>
  <c r="D41" i="1"/>
  <c r="J7" i="2" s="1"/>
  <c r="C41" i="1"/>
  <c r="F7" i="2" s="1"/>
  <c r="B7" i="2"/>
  <c r="W40" i="1"/>
  <c r="CH6" i="2" s="1"/>
  <c r="V40" i="1"/>
  <c r="CD6" i="2" s="1"/>
  <c r="U40" i="1"/>
  <c r="BZ6" i="2" s="1"/>
  <c r="T40" i="1"/>
  <c r="BV6" i="2" s="1"/>
  <c r="S40" i="1"/>
  <c r="BR6" i="2" s="1"/>
  <c r="R40" i="1"/>
  <c r="BN6" i="2" s="1"/>
  <c r="Q40" i="1"/>
  <c r="BJ6" i="2" s="1"/>
  <c r="P40" i="1"/>
  <c r="BF6" i="2" s="1"/>
  <c r="O40" i="1"/>
  <c r="BB6" i="2" s="1"/>
  <c r="M40" i="1"/>
  <c r="AT6" i="2" s="1"/>
  <c r="L40" i="1"/>
  <c r="AP6" i="2" s="1"/>
  <c r="K40" i="1"/>
  <c r="AL6" i="2" s="1"/>
  <c r="J40" i="1"/>
  <c r="AH6" i="2" s="1"/>
  <c r="I40" i="1"/>
  <c r="AD6" i="2" s="1"/>
  <c r="H40" i="1"/>
  <c r="Z6" i="2" s="1"/>
  <c r="G40" i="1"/>
  <c r="V6" i="2" s="1"/>
  <c r="F40" i="1"/>
  <c r="R6" i="2" s="1"/>
  <c r="E40" i="1"/>
  <c r="N6" i="2" s="1"/>
  <c r="D40" i="1"/>
  <c r="J6" i="2" s="1"/>
  <c r="C40" i="1"/>
  <c r="F6" i="2" s="1"/>
  <c r="C16" i="2" l="1"/>
  <c r="E16" i="2"/>
  <c r="D16" i="2"/>
  <c r="B16" i="2"/>
  <c r="DL18" i="6"/>
  <c r="DY18" i="17" s="1"/>
  <c r="CU6" i="3"/>
  <c r="CQ7" i="3"/>
  <c r="CR7" i="3"/>
  <c r="CU18" i="6"/>
  <c r="DH18" i="17" s="1"/>
  <c r="DX18" i="6"/>
  <c r="EK18" i="17" s="1"/>
  <c r="DX17" i="6"/>
  <c r="EK17" i="17" s="1"/>
  <c r="DX20" i="6"/>
  <c r="EK20" i="17" s="1"/>
  <c r="CS19" i="6"/>
  <c r="DF19" i="17" s="1"/>
  <c r="DA19" i="6"/>
  <c r="DN19" i="17" s="1"/>
  <c r="DU17" i="6"/>
  <c r="EH17" i="17" s="1"/>
  <c r="DV17" i="6"/>
  <c r="EI17" i="17" s="1"/>
  <c r="DX19" i="6"/>
  <c r="EK19" i="17" s="1"/>
  <c r="AH9" i="17"/>
  <c r="AH12" i="17"/>
  <c r="AH10" i="17"/>
  <c r="AH11" i="17"/>
  <c r="CO8" i="3"/>
  <c r="CU5" i="3"/>
  <c r="R18" i="2"/>
  <c r="T18" i="2"/>
  <c r="S18" i="2"/>
  <c r="U18" i="2"/>
  <c r="AW16" i="2"/>
  <c r="AZ5" i="3" s="1"/>
  <c r="AV16" i="2"/>
  <c r="AT16" i="2"/>
  <c r="AU16" i="2"/>
  <c r="M17" i="2"/>
  <c r="J17" i="2"/>
  <c r="K17" i="2"/>
  <c r="L17" i="2"/>
  <c r="BI17" i="2"/>
  <c r="BH17" i="2"/>
  <c r="BG17" i="2"/>
  <c r="BF17" i="2"/>
  <c r="Y18" i="2"/>
  <c r="V18" i="2"/>
  <c r="X18" i="2"/>
  <c r="W18" i="2"/>
  <c r="BU18" i="2"/>
  <c r="BS18" i="2"/>
  <c r="BR18" i="2"/>
  <c r="BT18" i="2"/>
  <c r="AG19" i="2"/>
  <c r="AD19" i="2"/>
  <c r="AE19" i="2"/>
  <c r="AF19" i="2"/>
  <c r="CC19" i="2"/>
  <c r="BZ19" i="2"/>
  <c r="CA19" i="2"/>
  <c r="CB19" i="2"/>
  <c r="BA5" i="3"/>
  <c r="CP7" i="3"/>
  <c r="AC19" i="2"/>
  <c r="AA19" i="2"/>
  <c r="Z19" i="2"/>
  <c r="AB19" i="2"/>
  <c r="BD16" i="2"/>
  <c r="BE16" i="2"/>
  <c r="BC16" i="2"/>
  <c r="BB16" i="2"/>
  <c r="Q17" i="2"/>
  <c r="N17" i="2"/>
  <c r="O17" i="2"/>
  <c r="P17" i="2"/>
  <c r="BM17" i="2"/>
  <c r="BJ17" i="2"/>
  <c r="BK17" i="2"/>
  <c r="BL17" i="2"/>
  <c r="AC18" i="2"/>
  <c r="Z18" i="2"/>
  <c r="AB18" i="2"/>
  <c r="AA18" i="2"/>
  <c r="BY18" i="2"/>
  <c r="BW18" i="2"/>
  <c r="BX18" i="2"/>
  <c r="BV18" i="2"/>
  <c r="AK19" i="2"/>
  <c r="AH19" i="2"/>
  <c r="AJ19" i="2"/>
  <c r="AI19" i="2"/>
  <c r="CG19" i="2"/>
  <c r="CD19" i="2"/>
  <c r="CF19" i="2"/>
  <c r="CE19" i="2"/>
  <c r="BN18" i="2"/>
  <c r="BO18" i="2"/>
  <c r="BP18" i="2"/>
  <c r="BQ18" i="2"/>
  <c r="BI16" i="2"/>
  <c r="BH16" i="2"/>
  <c r="BF16" i="2"/>
  <c r="BG16" i="2"/>
  <c r="S17" i="2"/>
  <c r="U17" i="2"/>
  <c r="R17" i="2"/>
  <c r="T17" i="2"/>
  <c r="BO17" i="2"/>
  <c r="BP17" i="2"/>
  <c r="BN17" i="2"/>
  <c r="BQ17" i="2"/>
  <c r="AG18" i="2"/>
  <c r="AF18" i="2"/>
  <c r="AD18" i="2"/>
  <c r="AE18" i="2"/>
  <c r="CC18" i="2"/>
  <c r="CA18" i="2"/>
  <c r="CB18" i="2"/>
  <c r="BZ18" i="2"/>
  <c r="AO19" i="2"/>
  <c r="AN19" i="2"/>
  <c r="AL19" i="2"/>
  <c r="AM19" i="2"/>
  <c r="CK19" i="2"/>
  <c r="CN8" i="3" s="1"/>
  <c r="CI19" i="2"/>
  <c r="CH19" i="2"/>
  <c r="CJ19" i="2"/>
  <c r="CO7" i="3"/>
  <c r="C17" i="2"/>
  <c r="B17" i="2"/>
  <c r="D17" i="2"/>
  <c r="E17" i="2"/>
  <c r="BY19" i="2"/>
  <c r="BW19" i="2"/>
  <c r="BX19" i="2"/>
  <c r="BV19" i="2"/>
  <c r="I16" i="2"/>
  <c r="G16" i="2"/>
  <c r="H16" i="2"/>
  <c r="F16" i="2"/>
  <c r="M16" i="2"/>
  <c r="K16" i="2"/>
  <c r="J16" i="2"/>
  <c r="L16" i="2"/>
  <c r="BM16" i="2"/>
  <c r="BJ16" i="2"/>
  <c r="BK16" i="2"/>
  <c r="BL16" i="2"/>
  <c r="Y17" i="2"/>
  <c r="W17" i="2"/>
  <c r="X17" i="2"/>
  <c r="V17" i="2"/>
  <c r="BU17" i="2"/>
  <c r="BT17" i="2"/>
  <c r="BS17" i="2"/>
  <c r="BR17" i="2"/>
  <c r="AK18" i="2"/>
  <c r="AH18" i="2"/>
  <c r="AJ18" i="2"/>
  <c r="AI18" i="2"/>
  <c r="CG18" i="2"/>
  <c r="CE18" i="2"/>
  <c r="CD18" i="2"/>
  <c r="CF18" i="2"/>
  <c r="AP19" i="2"/>
  <c r="AS19" i="2"/>
  <c r="AQ19" i="2"/>
  <c r="AR19" i="2"/>
  <c r="CO5" i="3"/>
  <c r="CO6" i="3"/>
  <c r="E5" i="3"/>
  <c r="Q16" i="2"/>
  <c r="O16" i="2"/>
  <c r="N16" i="2"/>
  <c r="P16" i="2"/>
  <c r="BN16" i="2"/>
  <c r="BP16" i="2"/>
  <c r="BQ16" i="2"/>
  <c r="BO16" i="2"/>
  <c r="AC17" i="2"/>
  <c r="Z17" i="2"/>
  <c r="AA17" i="2"/>
  <c r="AB17" i="2"/>
  <c r="BY17" i="2"/>
  <c r="BX17" i="2"/>
  <c r="BV17" i="2"/>
  <c r="BW17" i="2"/>
  <c r="AO18" i="2"/>
  <c r="AL18" i="2"/>
  <c r="AN18" i="2"/>
  <c r="AM18" i="2"/>
  <c r="CK18" i="2"/>
  <c r="CN7" i="3" s="1"/>
  <c r="CI18" i="2"/>
  <c r="CJ18" i="2"/>
  <c r="CH18" i="2"/>
  <c r="AW19" i="2"/>
  <c r="AT19" i="2"/>
  <c r="AU19" i="2"/>
  <c r="AV19" i="2"/>
  <c r="AY17" i="2"/>
  <c r="AZ17" i="2"/>
  <c r="BA17" i="2"/>
  <c r="AX17" i="2"/>
  <c r="AY19" i="2"/>
  <c r="AX19" i="2"/>
  <c r="BA19" i="2"/>
  <c r="AZ19" i="2"/>
  <c r="BM18" i="2"/>
  <c r="BK18" i="2"/>
  <c r="BL18" i="2"/>
  <c r="BJ18" i="2"/>
  <c r="R16" i="2"/>
  <c r="S16" i="2"/>
  <c r="T16" i="2"/>
  <c r="U16" i="2"/>
  <c r="C19" i="2"/>
  <c r="D19" i="2"/>
  <c r="B19" i="2"/>
  <c r="E19" i="2"/>
  <c r="Y16" i="2"/>
  <c r="W16" i="2"/>
  <c r="V16" i="2"/>
  <c r="X16" i="2"/>
  <c r="BY16" i="2"/>
  <c r="BV16" i="2"/>
  <c r="BX16" i="2"/>
  <c r="BW16" i="2"/>
  <c r="AK17" i="2"/>
  <c r="AJ17" i="2"/>
  <c r="AI17" i="2"/>
  <c r="AH17" i="2"/>
  <c r="CG17" i="2"/>
  <c r="CF17" i="2"/>
  <c r="CD17" i="2"/>
  <c r="CE17" i="2"/>
  <c r="AW18" i="2"/>
  <c r="AV18" i="2"/>
  <c r="AT18" i="2"/>
  <c r="AU18" i="2"/>
  <c r="G19" i="2"/>
  <c r="H19" i="2"/>
  <c r="I19" i="2"/>
  <c r="F19" i="2"/>
  <c r="BD19" i="2"/>
  <c r="BC19" i="2"/>
  <c r="BE19" i="2"/>
  <c r="BB19" i="2"/>
  <c r="F5" i="3"/>
  <c r="AP16" i="2"/>
  <c r="AR16" i="2"/>
  <c r="AQ16" i="2"/>
  <c r="AS16" i="2"/>
  <c r="BU16" i="2"/>
  <c r="BT16" i="2"/>
  <c r="BR16" i="2"/>
  <c r="BS16" i="2"/>
  <c r="AP18" i="2"/>
  <c r="AR18" i="2"/>
  <c r="AS18" i="2"/>
  <c r="AQ18" i="2"/>
  <c r="AC16" i="2"/>
  <c r="AA16" i="2"/>
  <c r="AB16" i="2"/>
  <c r="Z16" i="2"/>
  <c r="CC16" i="2"/>
  <c r="CA16" i="2"/>
  <c r="CB16" i="2"/>
  <c r="BZ16" i="2"/>
  <c r="AO17" i="2"/>
  <c r="AL17" i="2"/>
  <c r="AM17" i="2"/>
  <c r="AN17" i="2"/>
  <c r="CK17" i="2"/>
  <c r="CN6" i="3" s="1"/>
  <c r="CJ17" i="2"/>
  <c r="CH17" i="2"/>
  <c r="CI17" i="2"/>
  <c r="AY18" i="2"/>
  <c r="AZ18" i="2"/>
  <c r="BA18" i="2"/>
  <c r="AX18" i="2"/>
  <c r="M19" i="2"/>
  <c r="L19" i="2"/>
  <c r="J19" i="2"/>
  <c r="K19" i="2"/>
  <c r="BI19" i="2"/>
  <c r="BF19" i="2"/>
  <c r="BH19" i="2"/>
  <c r="BG19" i="2"/>
  <c r="CU7" i="3"/>
  <c r="AO16" i="2"/>
  <c r="AM16" i="2"/>
  <c r="AL16" i="2"/>
  <c r="AN16" i="2"/>
  <c r="I17" i="2"/>
  <c r="G17" i="2"/>
  <c r="F17" i="2"/>
  <c r="H17" i="2"/>
  <c r="CC17" i="2"/>
  <c r="CB17" i="2"/>
  <c r="CA17" i="2"/>
  <c r="BZ17" i="2"/>
  <c r="AG16" i="2"/>
  <c r="AF16" i="2"/>
  <c r="AD16" i="2"/>
  <c r="AE16" i="2"/>
  <c r="CG16" i="2"/>
  <c r="CF16" i="2"/>
  <c r="CE16" i="2"/>
  <c r="CD16" i="2"/>
  <c r="AQ17" i="2"/>
  <c r="AP17" i="2"/>
  <c r="AS17" i="2"/>
  <c r="AR17" i="2"/>
  <c r="G18" i="2"/>
  <c r="H18" i="2"/>
  <c r="F18" i="2"/>
  <c r="I18" i="2"/>
  <c r="BE18" i="2"/>
  <c r="BC18" i="2"/>
  <c r="BD18" i="2"/>
  <c r="BB18" i="2"/>
  <c r="Q19" i="2"/>
  <c r="N19" i="2"/>
  <c r="P19" i="2"/>
  <c r="O19" i="2"/>
  <c r="BM19" i="2"/>
  <c r="BJ19" i="2"/>
  <c r="BK19" i="2"/>
  <c r="BL19" i="2"/>
  <c r="CS7" i="3"/>
  <c r="Q18" i="2"/>
  <c r="P18" i="2"/>
  <c r="N18" i="2"/>
  <c r="O18" i="2"/>
  <c r="BD17" i="2"/>
  <c r="BE17" i="2"/>
  <c r="BB17" i="2"/>
  <c r="BC17" i="2"/>
  <c r="AG17" i="2"/>
  <c r="AE17" i="2"/>
  <c r="AD17" i="2"/>
  <c r="AF17" i="2"/>
  <c r="AK16" i="2"/>
  <c r="AJ16" i="2"/>
  <c r="AI16" i="2"/>
  <c r="AH16" i="2"/>
  <c r="CK16" i="2"/>
  <c r="CN5" i="3" s="1"/>
  <c r="CJ16" i="2"/>
  <c r="CH16" i="2"/>
  <c r="CI16" i="2"/>
  <c r="AW17" i="2"/>
  <c r="AU17" i="2"/>
  <c r="AT17" i="2"/>
  <c r="AV17" i="2"/>
  <c r="M18" i="2"/>
  <c r="J18" i="2"/>
  <c r="L18" i="2"/>
  <c r="K18" i="2"/>
  <c r="BI18" i="2"/>
  <c r="BG18" i="2"/>
  <c r="BF18" i="2"/>
  <c r="BH18" i="2"/>
  <c r="R19" i="2"/>
  <c r="U19" i="2"/>
  <c r="S19" i="2"/>
  <c r="T19" i="2"/>
  <c r="BN19" i="2"/>
  <c r="BQ19" i="2"/>
  <c r="BP19" i="2"/>
  <c r="BO19" i="2"/>
  <c r="E7" i="3"/>
  <c r="CT7" i="3"/>
  <c r="Y19" i="2"/>
  <c r="V19" i="2"/>
  <c r="X19" i="2"/>
  <c r="W19" i="2"/>
  <c r="BU19" i="2"/>
  <c r="BR19" i="2"/>
  <c r="BT19" i="2"/>
  <c r="BS19" i="2"/>
  <c r="CZ14" i="3"/>
  <c r="DW6" i="6" s="1"/>
  <c r="EB6" i="17" s="1"/>
  <c r="CV14" i="3"/>
  <c r="DS6" i="6" s="1"/>
  <c r="DX6" i="17" s="1"/>
  <c r="CX5" i="3"/>
  <c r="CY13" i="3"/>
  <c r="DV5" i="6" s="1"/>
  <c r="EA5" i="17" s="1"/>
  <c r="CS6" i="3"/>
  <c r="CT6" i="3"/>
  <c r="CY15" i="3"/>
  <c r="DV7" i="6" s="1"/>
  <c r="EA7" i="17" s="1"/>
  <c r="CT8" i="3"/>
  <c r="CS8" i="3"/>
  <c r="CS5" i="3"/>
  <c r="CT5" i="3"/>
  <c r="DA5" i="3"/>
  <c r="CV5" i="3"/>
  <c r="CZ5" i="3"/>
  <c r="CY5" i="3"/>
  <c r="CW5" i="3"/>
  <c r="CR6" i="3"/>
  <c r="CP6" i="3"/>
  <c r="CQ6" i="3"/>
  <c r="CR8" i="3"/>
  <c r="CQ8" i="3"/>
  <c r="CP8" i="3"/>
  <c r="CQ5" i="3"/>
  <c r="CP5" i="3"/>
  <c r="CR5" i="3"/>
  <c r="DV24" i="6"/>
  <c r="EF24" i="17" s="1"/>
  <c r="DV20" i="6"/>
  <c r="EI20" i="17" s="1"/>
  <c r="DW21" i="6"/>
  <c r="EG21" i="17" s="1"/>
  <c r="DZ28" i="6"/>
  <c r="EI28" i="17" s="1"/>
  <c r="DZ27" i="6"/>
  <c r="EI27" i="17" s="1"/>
  <c r="DZ26" i="6"/>
  <c r="EI26" i="17" s="1"/>
  <c r="DX24" i="6"/>
  <c r="EH24" i="17" s="1"/>
  <c r="DZ25" i="6"/>
  <c r="EI25" i="17" s="1"/>
  <c r="DX23" i="6"/>
  <c r="EH23" i="17" s="1"/>
  <c r="DX22" i="6"/>
  <c r="EH22" i="17" s="1"/>
  <c r="DX21" i="6"/>
  <c r="EH21" i="17" s="1"/>
  <c r="DJ20" i="6"/>
  <c r="DW20" i="17" s="1"/>
  <c r="DU24" i="6"/>
  <c r="EE24" i="17" s="1"/>
  <c r="BI22" i="6"/>
  <c r="BS22" i="17" s="1"/>
  <c r="DU22" i="6"/>
  <c r="EE22" i="17" s="1"/>
  <c r="DU18" i="6"/>
  <c r="EH18" i="17" s="1"/>
  <c r="CM21" i="6"/>
  <c r="CW21" i="17" s="1"/>
  <c r="CB23" i="6"/>
  <c r="CL23" i="17" s="1"/>
  <c r="DT24" i="6"/>
  <c r="ED24" i="17" s="1"/>
  <c r="BH6" i="3" l="1"/>
  <c r="AY5" i="3"/>
  <c r="Z24" i="6"/>
  <c r="AJ24" i="17" s="1"/>
  <c r="T24" i="6"/>
  <c r="AD24" i="17" s="1"/>
  <c r="CR24" i="6"/>
  <c r="DB24" i="17" s="1"/>
  <c r="CZ22" i="6"/>
  <c r="DJ22" i="17" s="1"/>
  <c r="CG22" i="6"/>
  <c r="CQ22" i="17" s="1"/>
  <c r="DT19" i="6"/>
  <c r="EG19" i="17" s="1"/>
  <c r="CY18" i="6"/>
  <c r="DL18" i="17" s="1"/>
  <c r="V21" i="6"/>
  <c r="AF21" i="17" s="1"/>
  <c r="DB18" i="6"/>
  <c r="DO18" i="17" s="1"/>
  <c r="CT24" i="6"/>
  <c r="DD24" i="17" s="1"/>
  <c r="DH24" i="6"/>
  <c r="DR24" i="17" s="1"/>
  <c r="CM22" i="6"/>
  <c r="CW22" i="17" s="1"/>
  <c r="DP18" i="6"/>
  <c r="EC18" i="17" s="1"/>
  <c r="AV22" i="6"/>
  <c r="BF22" i="17" s="1"/>
  <c r="AL21" i="6"/>
  <c r="AV21" i="17" s="1"/>
  <c r="DX27" i="6"/>
  <c r="EG27" i="17" s="1"/>
  <c r="DP23" i="6"/>
  <c r="DZ23" i="17" s="1"/>
  <c r="CE22" i="6"/>
  <c r="CO22" i="17" s="1"/>
  <c r="CI22" i="6"/>
  <c r="CS22" i="17" s="1"/>
  <c r="BY23" i="6"/>
  <c r="CI23" i="17" s="1"/>
  <c r="CM23" i="6"/>
  <c r="CW23" i="17" s="1"/>
  <c r="CI23" i="6"/>
  <c r="CS23" i="17" s="1"/>
  <c r="BO23" i="6"/>
  <c r="BY23" i="17" s="1"/>
  <c r="DL23" i="6"/>
  <c r="DV23" i="17" s="1"/>
  <c r="BX23" i="6"/>
  <c r="CH23" i="17" s="1"/>
  <c r="AL24" i="6"/>
  <c r="AV24" i="17" s="1"/>
  <c r="BT23" i="6"/>
  <c r="CD23" i="17" s="1"/>
  <c r="R24" i="6"/>
  <c r="AB24" i="17" s="1"/>
  <c r="AU23" i="6"/>
  <c r="BE23" i="17" s="1"/>
  <c r="DJ22" i="6"/>
  <c r="DT22" i="17" s="1"/>
  <c r="BP23" i="6"/>
  <c r="BZ23" i="17" s="1"/>
  <c r="AH24" i="6"/>
  <c r="AR24" i="17" s="1"/>
  <c r="DY25" i="6"/>
  <c r="EH25" i="17" s="1"/>
  <c r="DT17" i="6"/>
  <c r="EG17" i="17" s="1"/>
  <c r="BQ23" i="6"/>
  <c r="CA23" i="17" s="1"/>
  <c r="CS12" i="3"/>
  <c r="DP4" i="6" s="1"/>
  <c r="DU4" i="17" s="1"/>
  <c r="CY12" i="3"/>
  <c r="DV4" i="6" s="1"/>
  <c r="EA4" i="17" s="1"/>
  <c r="CX12" i="3"/>
  <c r="DU4" i="6" s="1"/>
  <c r="DZ4" i="17" s="1"/>
  <c r="BL7" i="3"/>
  <c r="AP7" i="3"/>
  <c r="BC5" i="3"/>
  <c r="BC12" i="3" s="1"/>
  <c r="BZ4" i="6" s="1"/>
  <c r="CE4" i="17" s="1"/>
  <c r="CD6" i="3"/>
  <c r="AV8" i="3"/>
  <c r="CI8" i="3"/>
  <c r="CR12" i="3"/>
  <c r="DO4" i="6" s="1"/>
  <c r="DT4" i="17" s="1"/>
  <c r="AF5" i="3"/>
  <c r="W5" i="3"/>
  <c r="BF5" i="3"/>
  <c r="DA12" i="3"/>
  <c r="DX4" i="6" s="1"/>
  <c r="EC4" i="17" s="1"/>
  <c r="EC36" i="17" s="1"/>
  <c r="AT7" i="3"/>
  <c r="BI6" i="3"/>
  <c r="BW6" i="3"/>
  <c r="AE7" i="3"/>
  <c r="CC8" i="3"/>
  <c r="AN5" i="3"/>
  <c r="T7" i="3"/>
  <c r="AF8" i="3"/>
  <c r="AF15" i="3" s="1"/>
  <c r="BC7" i="6" s="1"/>
  <c r="BH7" i="17" s="1"/>
  <c r="BY7" i="3"/>
  <c r="BK7" i="3"/>
  <c r="CL5" i="3"/>
  <c r="CP12" i="3" s="1"/>
  <c r="DM4" i="6" s="1"/>
  <c r="DR4" i="17" s="1"/>
  <c r="CA7" i="3"/>
  <c r="AB8" i="3"/>
  <c r="Q24" i="6"/>
  <c r="AA24" i="17" s="1"/>
  <c r="P23" i="6"/>
  <c r="Z23" i="17" s="1"/>
  <c r="CX22" i="6"/>
  <c r="DH22" i="17" s="1"/>
  <c r="DX28" i="6"/>
  <c r="EG28" i="17" s="1"/>
  <c r="U22" i="6"/>
  <c r="AE22" i="17" s="1"/>
  <c r="P9" i="5"/>
  <c r="Q9" i="5" s="1"/>
  <c r="O9" i="5"/>
  <c r="AA23" i="6"/>
  <c r="AK23" i="17" s="1"/>
  <c r="CD21" i="6"/>
  <c r="CN21" i="17" s="1"/>
  <c r="S23" i="6"/>
  <c r="AC23" i="17" s="1"/>
  <c r="CJ23" i="6"/>
  <c r="CT23" i="17" s="1"/>
  <c r="BT22" i="6"/>
  <c r="CD22" i="17" s="1"/>
  <c r="P11" i="5"/>
  <c r="Q11" i="5" s="1"/>
  <c r="O11" i="5"/>
  <c r="BM23" i="6"/>
  <c r="BW23" i="17" s="1"/>
  <c r="DL24" i="6"/>
  <c r="DV24" i="17" s="1"/>
  <c r="P4" i="5"/>
  <c r="O4" i="5"/>
  <c r="P6" i="5"/>
  <c r="Q6" i="5" s="1"/>
  <c r="O6" i="5"/>
  <c r="AC21" i="6"/>
  <c r="AM21" i="17" s="1"/>
  <c r="BP22" i="6"/>
  <c r="BZ22" i="17" s="1"/>
  <c r="P8" i="5"/>
  <c r="O8" i="5"/>
  <c r="P10" i="5"/>
  <c r="Q10" i="5" s="1"/>
  <c r="O10" i="5"/>
  <c r="R21" i="6"/>
  <c r="AB21" i="17" s="1"/>
  <c r="CN24" i="6"/>
  <c r="CX24" i="17" s="1"/>
  <c r="BR23" i="6"/>
  <c r="CB23" i="17" s="1"/>
  <c r="O5" i="5"/>
  <c r="P5" i="5"/>
  <c r="Q5" i="5" s="1"/>
  <c r="P7" i="5"/>
  <c r="Q7" i="5" s="1"/>
  <c r="O7" i="5"/>
  <c r="U24" i="6"/>
  <c r="AE24" i="17" s="1"/>
  <c r="AQ23" i="6"/>
  <c r="BA23" i="17" s="1"/>
  <c r="BT24" i="6"/>
  <c r="CD24" i="17" s="1"/>
  <c r="CV24" i="6"/>
  <c r="DF24" i="17" s="1"/>
  <c r="BN21" i="6"/>
  <c r="BX21" i="17" s="1"/>
  <c r="BD23" i="6"/>
  <c r="BN23" i="17" s="1"/>
  <c r="CN22" i="6"/>
  <c r="CX22" i="17" s="1"/>
  <c r="CO19" i="6"/>
  <c r="DB19" i="17" s="1"/>
  <c r="CK17" i="6"/>
  <c r="CX17" i="17" s="1"/>
  <c r="P22" i="6"/>
  <c r="Z22" i="17" s="1"/>
  <c r="DY27" i="6"/>
  <c r="EH27" i="17" s="1"/>
  <c r="DK23" i="6"/>
  <c r="DU23" i="17" s="1"/>
  <c r="DC18" i="6"/>
  <c r="DP18" i="17" s="1"/>
  <c r="DO18" i="6"/>
  <c r="EB18" i="17" s="1"/>
  <c r="DR20" i="6"/>
  <c r="EE20" i="17" s="1"/>
  <c r="DN17" i="6"/>
  <c r="EA17" i="17" s="1"/>
  <c r="CK18" i="6"/>
  <c r="CX18" i="17" s="1"/>
  <c r="DB22" i="6"/>
  <c r="DL22" i="17" s="1"/>
  <c r="BM24" i="6"/>
  <c r="BW24" i="17" s="1"/>
  <c r="AT21" i="6"/>
  <c r="BD21" i="17" s="1"/>
  <c r="DH23" i="6"/>
  <c r="DR23" i="17" s="1"/>
  <c r="X24" i="6"/>
  <c r="AH24" i="17" s="1"/>
  <c r="AB21" i="6"/>
  <c r="AL21" i="17" s="1"/>
  <c r="DS21" i="6"/>
  <c r="EC21" i="17" s="1"/>
  <c r="AJ23" i="6"/>
  <c r="AT23" i="17" s="1"/>
  <c r="BL24" i="6"/>
  <c r="BV24" i="17" s="1"/>
  <c r="DN23" i="6"/>
  <c r="DX23" i="17" s="1"/>
  <c r="DM19" i="6"/>
  <c r="DZ19" i="17" s="1"/>
  <c r="DC19" i="6"/>
  <c r="DP19" i="17" s="1"/>
  <c r="DC20" i="6"/>
  <c r="DP20" i="17" s="1"/>
  <c r="DL20" i="6"/>
  <c r="DY20" i="17" s="1"/>
  <c r="AH23" i="6"/>
  <c r="AR23" i="17" s="1"/>
  <c r="CW21" i="6"/>
  <c r="DG21" i="17" s="1"/>
  <c r="Y22" i="6"/>
  <c r="AI22" i="17" s="1"/>
  <c r="DX25" i="6"/>
  <c r="EG25" i="17" s="1"/>
  <c r="CS21" i="6"/>
  <c r="DC21" i="17" s="1"/>
  <c r="BL22" i="6"/>
  <c r="BV22" i="17" s="1"/>
  <c r="T23" i="6"/>
  <c r="AD23" i="17" s="1"/>
  <c r="CW18" i="6"/>
  <c r="DJ18" i="17" s="1"/>
  <c r="DY26" i="6"/>
  <c r="EH26" i="17" s="1"/>
  <c r="DX26" i="6"/>
  <c r="EG26" i="17" s="1"/>
  <c r="BU24" i="6"/>
  <c r="CE24" i="17" s="1"/>
  <c r="DB23" i="6"/>
  <c r="DL23" i="17" s="1"/>
  <c r="DA18" i="6"/>
  <c r="DN18" i="17" s="1"/>
  <c r="DY28" i="6"/>
  <c r="EH28" i="17" s="1"/>
  <c r="AS24" i="6"/>
  <c r="BC24" i="17" s="1"/>
  <c r="AQ24" i="6"/>
  <c r="BA24" i="17" s="1"/>
  <c r="CP22" i="6"/>
  <c r="CZ22" i="17" s="1"/>
  <c r="DB19" i="6"/>
  <c r="DO19" i="17" s="1"/>
  <c r="AM24" i="6"/>
  <c r="AW24" i="17" s="1"/>
  <c r="DB20" i="6"/>
  <c r="DO20" i="17" s="1"/>
  <c r="BF6" i="3"/>
  <c r="BG6" i="3"/>
  <c r="BV6" i="3"/>
  <c r="K6" i="3"/>
  <c r="I6" i="3"/>
  <c r="AQ6" i="3"/>
  <c r="V6" i="3"/>
  <c r="J6" i="3"/>
  <c r="BZ6" i="3"/>
  <c r="AA6" i="3"/>
  <c r="AY6" i="3"/>
  <c r="AI6" i="3"/>
  <c r="BY6" i="3"/>
  <c r="Z6" i="3"/>
  <c r="BD6" i="3"/>
  <c r="AR6" i="3"/>
  <c r="AJ6" i="3"/>
  <c r="S6" i="3"/>
  <c r="N6" i="3"/>
  <c r="Y8" i="3"/>
  <c r="G8" i="3"/>
  <c r="CB8" i="3"/>
  <c r="AT8" i="3"/>
  <c r="CD8" i="3"/>
  <c r="BL8" i="3"/>
  <c r="N8" i="3"/>
  <c r="BW8" i="3"/>
  <c r="BQ8" i="3"/>
  <c r="AY8" i="3"/>
  <c r="W8" i="3"/>
  <c r="CK8" i="3"/>
  <c r="CO15" i="3" s="1"/>
  <c r="DL7" i="6" s="1"/>
  <c r="DQ7" i="17" s="1"/>
  <c r="BX8" i="3"/>
  <c r="P8" i="3"/>
  <c r="CL8" i="3"/>
  <c r="AA8" i="3"/>
  <c r="BM8" i="3"/>
  <c r="BR5" i="3"/>
  <c r="M5" i="3"/>
  <c r="AU5" i="3"/>
  <c r="AY12" i="3" s="1"/>
  <c r="BV4" i="6" s="1"/>
  <c r="CA4" i="17" s="1"/>
  <c r="BT5" i="3"/>
  <c r="N5" i="3"/>
  <c r="BY5" i="3"/>
  <c r="V5" i="3"/>
  <c r="CH5" i="3"/>
  <c r="CB5" i="3"/>
  <c r="CI5" i="3"/>
  <c r="BB5" i="3"/>
  <c r="Q5" i="3"/>
  <c r="G5" i="3"/>
  <c r="BI5" i="3"/>
  <c r="CC5" i="3"/>
  <c r="AI5" i="3"/>
  <c r="AY7" i="3"/>
  <c r="Y7" i="3"/>
  <c r="BR7" i="3"/>
  <c r="BG7" i="3"/>
  <c r="AZ7" i="3"/>
  <c r="CI7" i="3"/>
  <c r="P7" i="3"/>
  <c r="CH7" i="3"/>
  <c r="AG7" i="3"/>
  <c r="BU7" i="3"/>
  <c r="H7" i="3"/>
  <c r="BA7" i="3"/>
  <c r="U7" i="3"/>
  <c r="H6" i="3"/>
  <c r="AQ8" i="3"/>
  <c r="BS6" i="3"/>
  <c r="BU8" i="3"/>
  <c r="CS14" i="3"/>
  <c r="DP6" i="6" s="1"/>
  <c r="DU6" i="17" s="1"/>
  <c r="CW14" i="3"/>
  <c r="DT6" i="6" s="1"/>
  <c r="DY6" i="17" s="1"/>
  <c r="BF7" i="3"/>
  <c r="AT14" i="3"/>
  <c r="BQ6" i="6" s="1"/>
  <c r="BV6" i="17" s="1"/>
  <c r="U5" i="3"/>
  <c r="BC6" i="3"/>
  <c r="AQ7" i="3"/>
  <c r="G6" i="3"/>
  <c r="AR8" i="3"/>
  <c r="AV15" i="3" s="1"/>
  <c r="BS7" i="6" s="1"/>
  <c r="BX7" i="17" s="1"/>
  <c r="BR6" i="3"/>
  <c r="BQ7" i="3"/>
  <c r="R6" i="3"/>
  <c r="BV7" i="3"/>
  <c r="M6" i="3"/>
  <c r="V8" i="3"/>
  <c r="AW6" i="3"/>
  <c r="AG6" i="3"/>
  <c r="BH7" i="3"/>
  <c r="CJ5" i="3"/>
  <c r="CN12" i="3" s="1"/>
  <c r="DK4" i="6" s="1"/>
  <c r="DP4" i="17" s="1"/>
  <c r="L6" i="3"/>
  <c r="M8" i="3"/>
  <c r="AP6" i="3"/>
  <c r="AV7" i="3"/>
  <c r="BE8" i="3"/>
  <c r="CH6" i="3"/>
  <c r="AA5" i="3"/>
  <c r="BM7" i="3"/>
  <c r="BB6" i="3"/>
  <c r="AO7" i="3"/>
  <c r="BS5" i="3"/>
  <c r="AS8" i="3"/>
  <c r="BX6" i="3"/>
  <c r="P5" i="3"/>
  <c r="E6" i="3"/>
  <c r="I13" i="3" s="1"/>
  <c r="AF5" i="6" s="1"/>
  <c r="CC7" i="3"/>
  <c r="W6" i="3"/>
  <c r="CR14" i="3"/>
  <c r="DO6" i="6" s="1"/>
  <c r="DT6" i="17" s="1"/>
  <c r="BZ7" i="3"/>
  <c r="Q6" i="3"/>
  <c r="BX7" i="3"/>
  <c r="P6" i="3"/>
  <c r="Z8" i="3"/>
  <c r="X8" i="3"/>
  <c r="AB15" i="3" s="1"/>
  <c r="AY7" i="6" s="1"/>
  <c r="BD7" i="17" s="1"/>
  <c r="AX6" i="3"/>
  <c r="AH6" i="3"/>
  <c r="BO8" i="3"/>
  <c r="L7" i="3"/>
  <c r="AH5" i="3"/>
  <c r="AQ5" i="3"/>
  <c r="O8" i="3"/>
  <c r="AO6" i="3"/>
  <c r="AU7" i="3"/>
  <c r="BH8" i="3"/>
  <c r="BL15" i="3" s="1"/>
  <c r="CI7" i="6" s="1"/>
  <c r="CN7" i="17" s="1"/>
  <c r="CG6" i="3"/>
  <c r="Y5" i="3"/>
  <c r="Y12" i="3" s="1"/>
  <c r="AV4" i="6" s="1"/>
  <c r="BA4" i="17" s="1"/>
  <c r="BO7" i="3"/>
  <c r="AR7" i="3"/>
  <c r="BQ5" i="3"/>
  <c r="Y6" i="3"/>
  <c r="I5" i="3"/>
  <c r="I12" i="3" s="1"/>
  <c r="AF4" i="6" s="1"/>
  <c r="F6" i="3"/>
  <c r="CE7" i="3"/>
  <c r="CE14" i="3" s="1"/>
  <c r="DB6" i="6" s="1"/>
  <c r="DG6" i="17" s="1"/>
  <c r="U6" i="3"/>
  <c r="CB7" i="3"/>
  <c r="CB14" i="3" s="1"/>
  <c r="CY6" i="6" s="1"/>
  <c r="DD6" i="17" s="1"/>
  <c r="T6" i="3"/>
  <c r="CE8" i="3"/>
  <c r="Z7" i="3"/>
  <c r="AX5" i="3"/>
  <c r="U8" i="3"/>
  <c r="AZ6" i="3"/>
  <c r="BD13" i="3" s="1"/>
  <c r="CA5" i="6" s="1"/>
  <c r="BN8" i="3"/>
  <c r="I7" i="3"/>
  <c r="I14" i="3" s="1"/>
  <c r="AF6" i="6" s="1"/>
  <c r="AG5" i="3"/>
  <c r="AO5" i="3"/>
  <c r="AS7" i="3"/>
  <c r="CI6" i="3"/>
  <c r="Z5" i="3"/>
  <c r="BN7" i="3"/>
  <c r="S5" i="3"/>
  <c r="CG7" i="3"/>
  <c r="K5" i="3"/>
  <c r="K12" i="3" s="1"/>
  <c r="AH4" i="6" s="1"/>
  <c r="AM4" i="17" s="1"/>
  <c r="CD7" i="3"/>
  <c r="X6" i="3"/>
  <c r="CH8" i="3"/>
  <c r="CH15" i="3" s="1"/>
  <c r="DE7" i="6" s="1"/>
  <c r="DJ7" i="17" s="1"/>
  <c r="AD7" i="3"/>
  <c r="BE5" i="3"/>
  <c r="BE12" i="3" s="1"/>
  <c r="CB4" i="6" s="1"/>
  <c r="CG4" i="17" s="1"/>
  <c r="AA7" i="3"/>
  <c r="AE14" i="3" s="1"/>
  <c r="BB6" i="6" s="1"/>
  <c r="BG6" i="17" s="1"/>
  <c r="AW5" i="3"/>
  <c r="AP5" i="3"/>
  <c r="BV5" i="3"/>
  <c r="BV12" i="3" s="1"/>
  <c r="CS4" i="6" s="1"/>
  <c r="CX4" i="17" s="1"/>
  <c r="BG8" i="3"/>
  <c r="CJ6" i="3"/>
  <c r="AB5" i="3"/>
  <c r="BP7" i="3"/>
  <c r="BP14" i="3" s="1"/>
  <c r="CM6" i="6" s="1"/>
  <c r="CR6" i="17" s="1"/>
  <c r="J5" i="3"/>
  <c r="J12" i="3" s="1"/>
  <c r="AG4" i="6" s="1"/>
  <c r="AL4" i="17" s="1"/>
  <c r="CF7" i="3"/>
  <c r="K7" i="3"/>
  <c r="BI7" i="3"/>
  <c r="CK5" i="3"/>
  <c r="CO12" i="3" s="1"/>
  <c r="DL4" i="6" s="1"/>
  <c r="DQ4" i="17" s="1"/>
  <c r="BE6" i="3"/>
  <c r="BI13" i="3" s="1"/>
  <c r="CF5" i="6" s="1"/>
  <c r="CK5" i="17" s="1"/>
  <c r="BP8" i="3"/>
  <c r="BP15" i="3" s="1"/>
  <c r="CM7" i="6" s="1"/>
  <c r="CR7" i="17" s="1"/>
  <c r="J7" i="3"/>
  <c r="AJ5" i="3"/>
  <c r="AR5" i="3"/>
  <c r="AR12" i="3" s="1"/>
  <c r="BO4" i="6" s="1"/>
  <c r="BT4" i="17" s="1"/>
  <c r="BD7" i="3"/>
  <c r="CE5" i="3"/>
  <c r="BU5" i="3"/>
  <c r="I8" i="3"/>
  <c r="AK6" i="3"/>
  <c r="H8" i="3"/>
  <c r="H5" i="3"/>
  <c r="AW8" i="3"/>
  <c r="CA6" i="3"/>
  <c r="CA13" i="3" s="1"/>
  <c r="CX5" i="6" s="1"/>
  <c r="DC5" i="17" s="1"/>
  <c r="R5" i="3"/>
  <c r="CJ7" i="3"/>
  <c r="CN14" i="3" s="1"/>
  <c r="DK6" i="6" s="1"/>
  <c r="DP6" i="17" s="1"/>
  <c r="AB6" i="3"/>
  <c r="L5" i="3"/>
  <c r="CM8" i="3"/>
  <c r="CM15" i="3" s="1"/>
  <c r="DJ7" i="6" s="1"/>
  <c r="DO7" i="17" s="1"/>
  <c r="AH7" i="3"/>
  <c r="BJ5" i="3"/>
  <c r="CG8" i="3"/>
  <c r="AC7" i="3"/>
  <c r="BH5" i="3"/>
  <c r="CF8" i="3"/>
  <c r="AB7" i="3"/>
  <c r="CT14" i="3"/>
  <c r="DQ6" i="6" s="1"/>
  <c r="DV6" i="17" s="1"/>
  <c r="CX14" i="3"/>
  <c r="DU6" i="6" s="1"/>
  <c r="DZ6" i="17" s="1"/>
  <c r="BJ7" i="3"/>
  <c r="CM5" i="3"/>
  <c r="BH13" i="3"/>
  <c r="CE5" i="6" s="1"/>
  <c r="CJ5" i="17" s="1"/>
  <c r="R8" i="3"/>
  <c r="R15" i="3" s="1"/>
  <c r="AO7" i="6" s="1"/>
  <c r="AT7" i="17" s="1"/>
  <c r="AU6" i="3"/>
  <c r="CC6" i="3"/>
  <c r="CC13" i="3" s="1"/>
  <c r="CZ5" i="6" s="1"/>
  <c r="DE5" i="17" s="1"/>
  <c r="CY14" i="3"/>
  <c r="DV6" i="6" s="1"/>
  <c r="EA6" i="17" s="1"/>
  <c r="CU14" i="3"/>
  <c r="DR6" i="6" s="1"/>
  <c r="DW6" i="17" s="1"/>
  <c r="BC7" i="3"/>
  <c r="CD5" i="3"/>
  <c r="BW5" i="3"/>
  <c r="L8" i="3"/>
  <c r="AL6" i="3"/>
  <c r="E8" i="3"/>
  <c r="BC8" i="3"/>
  <c r="AZ8" i="3"/>
  <c r="AZ15" i="3" s="1"/>
  <c r="BW7" i="6" s="1"/>
  <c r="CB7" i="17" s="1"/>
  <c r="CB6" i="3"/>
  <c r="T5" i="3"/>
  <c r="AL7" i="3"/>
  <c r="BO5" i="3"/>
  <c r="CJ8" i="3"/>
  <c r="CJ15" i="3" s="1"/>
  <c r="DG7" i="6" s="1"/>
  <c r="DL7" i="17" s="1"/>
  <c r="AF7" i="3"/>
  <c r="BG5" i="3"/>
  <c r="BG12" i="3" s="1"/>
  <c r="CD4" i="6" s="1"/>
  <c r="CI4" i="17" s="1"/>
  <c r="AI8" i="3"/>
  <c r="BD5" i="3"/>
  <c r="BD12" i="3" s="1"/>
  <c r="CA4" i="6" s="1"/>
  <c r="CF4" i="17" s="1"/>
  <c r="S8" i="3"/>
  <c r="AV6" i="3"/>
  <c r="G7" i="3"/>
  <c r="BB7" i="3"/>
  <c r="CF5" i="3"/>
  <c r="BX5" i="3"/>
  <c r="K8" i="3"/>
  <c r="AM6" i="3"/>
  <c r="BD8" i="3"/>
  <c r="CK7" i="3"/>
  <c r="AE6" i="3"/>
  <c r="AM7" i="3"/>
  <c r="BN5" i="3"/>
  <c r="BR12" i="3" s="1"/>
  <c r="CO4" i="6" s="1"/>
  <c r="CT4" i="17" s="1"/>
  <c r="BY8" i="3"/>
  <c r="AI7" i="3"/>
  <c r="AI14" i="3" s="1"/>
  <c r="BF6" i="6" s="1"/>
  <c r="BK6" i="17" s="1"/>
  <c r="BK5" i="3"/>
  <c r="AJ8" i="3"/>
  <c r="AL8" i="3"/>
  <c r="BO6" i="3"/>
  <c r="AE8" i="3"/>
  <c r="AH8" i="3"/>
  <c r="BJ6" i="3"/>
  <c r="BJ13" i="3" s="1"/>
  <c r="CG5" i="6" s="1"/>
  <c r="CL5" i="17" s="1"/>
  <c r="X7" i="3"/>
  <c r="BR8" i="3"/>
  <c r="N7" i="3"/>
  <c r="AK5" i="3"/>
  <c r="R7" i="3"/>
  <c r="Q8" i="3"/>
  <c r="AS6" i="3"/>
  <c r="AS13" i="3" s="1"/>
  <c r="BP5" i="6" s="1"/>
  <c r="BU5" i="17" s="1"/>
  <c r="CE6" i="3"/>
  <c r="BJ8" i="3"/>
  <c r="CL6" i="3"/>
  <c r="AC5" i="3"/>
  <c r="AV5" i="3"/>
  <c r="AZ12" i="3" s="1"/>
  <c r="BW4" i="6" s="1"/>
  <c r="CB4" i="17" s="1"/>
  <c r="J8" i="3"/>
  <c r="AN6" i="3"/>
  <c r="AN13" i="3" s="1"/>
  <c r="BK5" i="6" s="1"/>
  <c r="BP5" i="17" s="1"/>
  <c r="F8" i="3"/>
  <c r="AX8" i="3"/>
  <c r="BA8" i="3"/>
  <c r="CM7" i="3"/>
  <c r="AD6" i="3"/>
  <c r="AD13" i="3" s="1"/>
  <c r="BA5" i="6" s="1"/>
  <c r="BF5" i="17" s="1"/>
  <c r="AK7" i="3"/>
  <c r="BM5" i="3"/>
  <c r="BM12" i="3" s="1"/>
  <c r="CJ4" i="6" s="1"/>
  <c r="CO4" i="17" s="1"/>
  <c r="CA8" i="3"/>
  <c r="AJ7" i="3"/>
  <c r="BL5" i="3"/>
  <c r="AM8" i="3"/>
  <c r="BN6" i="3"/>
  <c r="AC8" i="3"/>
  <c r="AG8" i="3"/>
  <c r="BK6" i="3"/>
  <c r="BK13" i="3" s="1"/>
  <c r="CH5" i="6" s="1"/>
  <c r="CM5" i="17" s="1"/>
  <c r="V7" i="3"/>
  <c r="F7" i="3"/>
  <c r="BS8" i="3"/>
  <c r="O7" i="3"/>
  <c r="AL5" i="3"/>
  <c r="Q7" i="3"/>
  <c r="T8" i="3"/>
  <c r="AT6" i="3"/>
  <c r="CF6" i="3"/>
  <c r="BK8" i="3"/>
  <c r="CK6" i="3"/>
  <c r="CO13" i="3" s="1"/>
  <c r="DL5" i="6" s="1"/>
  <c r="DQ5" i="17" s="1"/>
  <c r="AE5" i="3"/>
  <c r="AS5" i="3"/>
  <c r="AT5" i="3"/>
  <c r="AX7" i="3"/>
  <c r="AX14" i="3" s="1"/>
  <c r="BU6" i="6" s="1"/>
  <c r="BZ6" i="17" s="1"/>
  <c r="BZ5" i="3"/>
  <c r="X5" i="3"/>
  <c r="BB8" i="3"/>
  <c r="CL7" i="3"/>
  <c r="CP14" i="3" s="1"/>
  <c r="DM6" i="6" s="1"/>
  <c r="DR6" i="17" s="1"/>
  <c r="AC6" i="3"/>
  <c r="AN7" i="3"/>
  <c r="BP5" i="3"/>
  <c r="BZ8" i="3"/>
  <c r="AP8" i="3"/>
  <c r="BT6" i="3"/>
  <c r="BT7" i="3"/>
  <c r="AK8" i="3"/>
  <c r="BM6" i="3"/>
  <c r="BM13" i="3" s="1"/>
  <c r="CJ5" i="6" s="1"/>
  <c r="CO5" i="17" s="1"/>
  <c r="AD8" i="3"/>
  <c r="AD15" i="3" s="1"/>
  <c r="BA7" i="6" s="1"/>
  <c r="BF7" i="17" s="1"/>
  <c r="BL6" i="3"/>
  <c r="BL13" i="3" s="1"/>
  <c r="CI5" i="6" s="1"/>
  <c r="CN5" i="17" s="1"/>
  <c r="W7" i="3"/>
  <c r="BV8" i="3"/>
  <c r="BT8" i="3"/>
  <c r="M7" i="3"/>
  <c r="AM5" i="3"/>
  <c r="S7" i="3"/>
  <c r="BE7" i="3"/>
  <c r="CG5" i="3"/>
  <c r="CG12" i="3" s="1"/>
  <c r="DD4" i="6" s="1"/>
  <c r="DI4" i="17" s="1"/>
  <c r="BF8" i="3"/>
  <c r="BI8" i="3"/>
  <c r="CM6" i="3"/>
  <c r="AD5" i="3"/>
  <c r="AW7" i="3"/>
  <c r="BA14" i="3" s="1"/>
  <c r="BX6" i="6" s="1"/>
  <c r="CC6" i="17" s="1"/>
  <c r="CA5" i="3"/>
  <c r="BA6" i="3"/>
  <c r="AF6" i="3"/>
  <c r="AU8" i="3"/>
  <c r="BU6" i="3"/>
  <c r="BY13" i="3" s="1"/>
  <c r="CV5" i="6" s="1"/>
  <c r="DA5" i="17" s="1"/>
  <c r="O5" i="3"/>
  <c r="AO8" i="3"/>
  <c r="BQ6" i="3"/>
  <c r="BS7" i="3"/>
  <c r="AN8" i="3"/>
  <c r="BP6" i="3"/>
  <c r="BW7" i="3"/>
  <c r="O6" i="3"/>
  <c r="CZ12" i="3"/>
  <c r="DW4" i="6" s="1"/>
  <c r="EB4" i="17" s="1"/>
  <c r="EB36" i="17" s="1"/>
  <c r="CR15" i="3"/>
  <c r="DO7" i="6" s="1"/>
  <c r="DT7" i="17" s="1"/>
  <c r="CV15" i="3"/>
  <c r="DS7" i="6" s="1"/>
  <c r="DX7" i="17" s="1"/>
  <c r="CS15" i="3"/>
  <c r="DP7" i="6" s="1"/>
  <c r="DU7" i="17" s="1"/>
  <c r="CW15" i="3"/>
  <c r="DT7" i="6" s="1"/>
  <c r="DY7" i="17" s="1"/>
  <c r="CT15" i="3"/>
  <c r="DQ7" i="6" s="1"/>
  <c r="DV7" i="17" s="1"/>
  <c r="CX15" i="3"/>
  <c r="DU7" i="6" s="1"/>
  <c r="DZ7" i="17" s="1"/>
  <c r="CR13" i="3"/>
  <c r="DO5" i="6" s="1"/>
  <c r="DT5" i="17" s="1"/>
  <c r="CV13" i="3"/>
  <c r="DS5" i="6" s="1"/>
  <c r="DX5" i="17" s="1"/>
  <c r="CU15" i="3"/>
  <c r="DR7" i="6" s="1"/>
  <c r="DW7" i="17" s="1"/>
  <c r="CW12" i="3"/>
  <c r="DT4" i="6" s="1"/>
  <c r="DY4" i="17" s="1"/>
  <c r="CT13" i="3"/>
  <c r="DQ5" i="6" s="1"/>
  <c r="DV5" i="17" s="1"/>
  <c r="CX13" i="3"/>
  <c r="DU5" i="6" s="1"/>
  <c r="DZ5" i="17" s="1"/>
  <c r="CS13" i="3"/>
  <c r="DP5" i="6" s="1"/>
  <c r="DU5" i="17" s="1"/>
  <c r="CW13" i="3"/>
  <c r="DT5" i="6" s="1"/>
  <c r="DY5" i="17" s="1"/>
  <c r="CU13" i="3"/>
  <c r="DR5" i="6" s="1"/>
  <c r="DW5" i="17" s="1"/>
  <c r="CU12" i="3"/>
  <c r="DR4" i="6" s="1"/>
  <c r="DW4" i="17" s="1"/>
  <c r="CV12" i="3"/>
  <c r="DS4" i="6" s="1"/>
  <c r="DX4" i="17" s="1"/>
  <c r="CT12" i="3"/>
  <c r="DQ4" i="6" s="1"/>
  <c r="DV4" i="17" s="1"/>
  <c r="AG24" i="6"/>
  <c r="AQ24" i="17" s="1"/>
  <c r="AM23" i="6"/>
  <c r="AW23" i="17" s="1"/>
  <c r="DG19" i="6"/>
  <c r="DT19" i="17" s="1"/>
  <c r="DI17" i="6"/>
  <c r="DV17" i="17" s="1"/>
  <c r="BO22" i="6"/>
  <c r="BY22" i="17" s="1"/>
  <c r="S22" i="6"/>
  <c r="AC22" i="17" s="1"/>
  <c r="DK19" i="6"/>
  <c r="DX19" i="17" s="1"/>
  <c r="BG24" i="6"/>
  <c r="BQ24" i="17" s="1"/>
  <c r="AT23" i="6"/>
  <c r="BD23" i="17" s="1"/>
  <c r="CV20" i="6"/>
  <c r="DI20" i="17" s="1"/>
  <c r="BE23" i="6"/>
  <c r="BO23" i="17" s="1"/>
  <c r="DA22" i="6"/>
  <c r="DK22" i="17" s="1"/>
  <c r="BV21" i="6"/>
  <c r="CF21" i="17" s="1"/>
  <c r="AC24" i="6"/>
  <c r="AM24" i="17" s="1"/>
  <c r="CW22" i="6"/>
  <c r="DG22" i="17" s="1"/>
  <c r="DM23" i="6"/>
  <c r="DW23" i="17" s="1"/>
  <c r="T22" i="6"/>
  <c r="AD22" i="17" s="1"/>
  <c r="CQ20" i="6"/>
  <c r="DD20" i="17" s="1"/>
  <c r="CY23" i="6"/>
  <c r="DI23" i="17" s="1"/>
  <c r="BQ24" i="6"/>
  <c r="CA24" i="17" s="1"/>
  <c r="AN22" i="6"/>
  <c r="AX22" i="17" s="1"/>
  <c r="AY24" i="6"/>
  <c r="BI24" i="17" s="1"/>
  <c r="Q22" i="6"/>
  <c r="AA22" i="17" s="1"/>
  <c r="CL21" i="6"/>
  <c r="CV21" i="17" s="1"/>
  <c r="CL27" i="6"/>
  <c r="CU27" i="17" s="1"/>
  <c r="DJ21" i="6"/>
  <c r="DT21" i="17" s="1"/>
  <c r="CJ27" i="6"/>
  <c r="CS27" i="17" s="1"/>
  <c r="BC24" i="6"/>
  <c r="BM24" i="17" s="1"/>
  <c r="CK27" i="6"/>
  <c r="CT27" i="17" s="1"/>
  <c r="AG22" i="6"/>
  <c r="AQ22" i="17" s="1"/>
  <c r="DP21" i="6"/>
  <c r="DZ21" i="17" s="1"/>
  <c r="AD24" i="6"/>
  <c r="AN24" i="17" s="1"/>
  <c r="DC22" i="6"/>
  <c r="DM22" i="17" s="1"/>
  <c r="CH22" i="6"/>
  <c r="CR22" i="17" s="1"/>
  <c r="BV23" i="6"/>
  <c r="CF23" i="17" s="1"/>
  <c r="DR21" i="6"/>
  <c r="EB21" i="17" s="1"/>
  <c r="BH21" i="6"/>
  <c r="BR21" i="17" s="1"/>
  <c r="CO24" i="6"/>
  <c r="CY24" i="17" s="1"/>
  <c r="AR21" i="6"/>
  <c r="BB21" i="17" s="1"/>
  <c r="CY22" i="6"/>
  <c r="DI22" i="17" s="1"/>
  <c r="AZ22" i="6"/>
  <c r="BJ22" i="17" s="1"/>
  <c r="BR22" i="6"/>
  <c r="CB22" i="17" s="1"/>
  <c r="AL22" i="6"/>
  <c r="AV22" i="17" s="1"/>
  <c r="CL17" i="6"/>
  <c r="CY17" i="17" s="1"/>
  <c r="CN21" i="6"/>
  <c r="CX21" i="17" s="1"/>
  <c r="BS22" i="6"/>
  <c r="CC22" i="17" s="1"/>
  <c r="CB24" i="6"/>
  <c r="CL24" i="17" s="1"/>
  <c r="CP21" i="6"/>
  <c r="CZ21" i="17" s="1"/>
  <c r="CQ23" i="6"/>
  <c r="DA23" i="17" s="1"/>
  <c r="AH21" i="6"/>
  <c r="AR21" i="17" s="1"/>
  <c r="AU22" i="6"/>
  <c r="BE22" i="17" s="1"/>
  <c r="CQ17" i="6"/>
  <c r="DD17" i="17" s="1"/>
  <c r="AK22" i="6"/>
  <c r="AU22" i="17" s="1"/>
  <c r="CV21" i="6"/>
  <c r="DF21" i="17" s="1"/>
  <c r="CU17" i="6"/>
  <c r="DH17" i="17" s="1"/>
  <c r="CG23" i="6"/>
  <c r="CQ23" i="17" s="1"/>
  <c r="DP22" i="6"/>
  <c r="DZ22" i="17" s="1"/>
  <c r="CJ21" i="6"/>
  <c r="CT21" i="17" s="1"/>
  <c r="CZ24" i="6"/>
  <c r="DJ24" i="17" s="1"/>
  <c r="DR24" i="6"/>
  <c r="EB24" i="17" s="1"/>
  <c r="DB21" i="6"/>
  <c r="DL21" i="17" s="1"/>
  <c r="CP18" i="6"/>
  <c r="DC18" i="17" s="1"/>
  <c r="DG24" i="6"/>
  <c r="DQ24" i="17" s="1"/>
  <c r="BJ23" i="6"/>
  <c r="BT23" i="17" s="1"/>
  <c r="DK17" i="6"/>
  <c r="DX17" i="17" s="1"/>
  <c r="CG21" i="6"/>
  <c r="CQ21" i="17" s="1"/>
  <c r="AE21" i="6"/>
  <c r="AO21" i="17" s="1"/>
  <c r="BD22" i="6"/>
  <c r="BN22" i="17" s="1"/>
  <c r="DV21" i="6"/>
  <c r="EF21" i="17" s="1"/>
  <c r="AA21" i="6"/>
  <c r="AK21" i="17" s="1"/>
  <c r="X22" i="6"/>
  <c r="AH22" i="17" s="1"/>
  <c r="BK22" i="6"/>
  <c r="BU22" i="17" s="1"/>
  <c r="BZ21" i="6"/>
  <c r="CJ21" i="17" s="1"/>
  <c r="AA22" i="6"/>
  <c r="AK22" i="17" s="1"/>
  <c r="AW22" i="6"/>
  <c r="BG22" i="17" s="1"/>
  <c r="AZ21" i="6"/>
  <c r="BJ21" i="17" s="1"/>
  <c r="AR23" i="6"/>
  <c r="BB23" i="17" s="1"/>
  <c r="CX18" i="6"/>
  <c r="DK18" i="17" s="1"/>
  <c r="DA24" i="6"/>
  <c r="DK24" i="17" s="1"/>
  <c r="CT19" i="6"/>
  <c r="DG19" i="17" s="1"/>
  <c r="AS22" i="6"/>
  <c r="BC22" i="17" s="1"/>
  <c r="DK22" i="6"/>
  <c r="DU22" i="17" s="1"/>
  <c r="CA23" i="6"/>
  <c r="CK23" i="17" s="1"/>
  <c r="P21" i="6"/>
  <c r="Z21" i="17" s="1"/>
  <c r="U23" i="6"/>
  <c r="AE23" i="17" s="1"/>
  <c r="CL19" i="6"/>
  <c r="CY19" i="17" s="1"/>
  <c r="Q23" i="6"/>
  <c r="AA23" i="17" s="1"/>
  <c r="DO26" i="6"/>
  <c r="DX26" i="17" s="1"/>
  <c r="DF23" i="6"/>
  <c r="DP23" i="17" s="1"/>
  <c r="DM18" i="6"/>
  <c r="DZ18" i="17" s="1"/>
  <c r="BB21" i="6"/>
  <c r="BL21" i="17" s="1"/>
  <c r="BV24" i="6"/>
  <c r="CF24" i="17" s="1"/>
  <c r="DD20" i="6"/>
  <c r="DQ20" i="17" s="1"/>
  <c r="CW17" i="6"/>
  <c r="DJ17" i="17" s="1"/>
  <c r="BH22" i="6"/>
  <c r="BR22" i="17" s="1"/>
  <c r="DF19" i="6"/>
  <c r="DS19" i="17" s="1"/>
  <c r="DI21" i="6"/>
  <c r="DS21" i="17" s="1"/>
  <c r="CP25" i="6"/>
  <c r="CY25" i="17" s="1"/>
  <c r="BF21" i="6"/>
  <c r="BP21" i="17" s="1"/>
  <c r="CI24" i="6"/>
  <c r="CS24" i="17" s="1"/>
  <c r="BX21" i="6"/>
  <c r="CH21" i="17" s="1"/>
  <c r="DK20" i="6"/>
  <c r="DX20" i="17" s="1"/>
  <c r="BG22" i="6"/>
  <c r="BQ22" i="17" s="1"/>
  <c r="AK21" i="6"/>
  <c r="AU21" i="17" s="1"/>
  <c r="CA25" i="6"/>
  <c r="BC21" i="6"/>
  <c r="BM21" i="17" s="1"/>
  <c r="DS25" i="6"/>
  <c r="EB25" i="17" s="1"/>
  <c r="CM27" i="6"/>
  <c r="CV27" i="17" s="1"/>
  <c r="X23" i="6"/>
  <c r="AH23" i="17" s="1"/>
  <c r="AZ24" i="6"/>
  <c r="BJ24" i="17" s="1"/>
  <c r="CX19" i="6"/>
  <c r="DK19" i="17" s="1"/>
  <c r="BB24" i="6"/>
  <c r="BL24" i="17" s="1"/>
  <c r="DH19" i="6"/>
  <c r="DU19" i="17" s="1"/>
  <c r="BF22" i="6"/>
  <c r="BP22" i="17" s="1"/>
  <c r="R22" i="6"/>
  <c r="AB22" i="17" s="1"/>
  <c r="BG21" i="6"/>
  <c r="BQ21" i="17" s="1"/>
  <c r="CR19" i="6"/>
  <c r="DE19" i="17" s="1"/>
  <c r="CS23" i="6"/>
  <c r="DC23" i="17" s="1"/>
  <c r="DE20" i="6"/>
  <c r="DR20" i="17" s="1"/>
  <c r="AB22" i="6"/>
  <c r="AL22" i="17" s="1"/>
  <c r="CY24" i="6"/>
  <c r="DI24" i="17" s="1"/>
  <c r="V22" i="6"/>
  <c r="AF22" i="17" s="1"/>
  <c r="AW21" i="6"/>
  <c r="BG21" i="17" s="1"/>
  <c r="BN24" i="6"/>
  <c r="BX24" i="17" s="1"/>
  <c r="CV27" i="6"/>
  <c r="DE27" i="17" s="1"/>
  <c r="CO22" i="6"/>
  <c r="CY22" i="17" s="1"/>
  <c r="DA17" i="6"/>
  <c r="DN17" i="17" s="1"/>
  <c r="CS20" i="6"/>
  <c r="DF20" i="17" s="1"/>
  <c r="CO27" i="6"/>
  <c r="CX27" i="17" s="1"/>
  <c r="DL21" i="6"/>
  <c r="DV21" i="17" s="1"/>
  <c r="CZ18" i="6"/>
  <c r="DM18" i="17" s="1"/>
  <c r="Q21" i="6"/>
  <c r="AA21" i="17" s="1"/>
  <c r="BB22" i="6"/>
  <c r="BL22" i="17" s="1"/>
  <c r="DB28" i="6"/>
  <c r="DK28" i="17" s="1"/>
  <c r="CN27" i="6"/>
  <c r="CW27" i="17" s="1"/>
  <c r="CO20" i="6"/>
  <c r="DB20" i="17" s="1"/>
  <c r="BZ24" i="6"/>
  <c r="CJ24" i="17" s="1"/>
  <c r="Z23" i="6"/>
  <c r="AJ23" i="17" s="1"/>
  <c r="DG18" i="6"/>
  <c r="DT18" i="17" s="1"/>
  <c r="U21" i="6"/>
  <c r="AE21" i="17" s="1"/>
  <c r="DI23" i="6"/>
  <c r="DS23" i="17" s="1"/>
  <c r="CU23" i="6"/>
  <c r="DE23" i="17" s="1"/>
  <c r="AI23" i="6"/>
  <c r="AS23" i="17" s="1"/>
  <c r="DV28" i="6"/>
  <c r="EE28" i="17" s="1"/>
  <c r="DG21" i="6"/>
  <c r="DQ21" i="17" s="1"/>
  <c r="DL19" i="6"/>
  <c r="DY19" i="17" s="1"/>
  <c r="AY21" i="6"/>
  <c r="BI21" i="17" s="1"/>
  <c r="DH18" i="6"/>
  <c r="DU18" i="17" s="1"/>
  <c r="DW27" i="6"/>
  <c r="EF27" i="17" s="1"/>
  <c r="CY27" i="6"/>
  <c r="DH27" i="17" s="1"/>
  <c r="AK23" i="6"/>
  <c r="AU23" i="17" s="1"/>
  <c r="BS21" i="6"/>
  <c r="CC21" i="17" s="1"/>
  <c r="CX27" i="6"/>
  <c r="DG27" i="17" s="1"/>
  <c r="CU20" i="6"/>
  <c r="DH20" i="17" s="1"/>
  <c r="CT18" i="6"/>
  <c r="DG18" i="17" s="1"/>
  <c r="AJ24" i="6"/>
  <c r="AT24" i="17" s="1"/>
  <c r="CV23" i="6"/>
  <c r="DF23" i="17" s="1"/>
  <c r="CV19" i="6"/>
  <c r="DI19" i="17" s="1"/>
  <c r="CX24" i="6"/>
  <c r="DH24" i="17" s="1"/>
  <c r="DM17" i="6"/>
  <c r="DZ17" i="17" s="1"/>
  <c r="AP24" i="6"/>
  <c r="AZ24" i="17" s="1"/>
  <c r="R23" i="6"/>
  <c r="AB23" i="17" s="1"/>
  <c r="DA28" i="6"/>
  <c r="DJ28" i="17" s="1"/>
  <c r="BO21" i="6"/>
  <c r="BY21" i="17" s="1"/>
  <c r="BJ24" i="6"/>
  <c r="BT24" i="17" s="1"/>
  <c r="AN23" i="6"/>
  <c r="AX23" i="17" s="1"/>
  <c r="BW21" i="6"/>
  <c r="CG21" i="17" s="1"/>
  <c r="DR26" i="6"/>
  <c r="EA26" i="17" s="1"/>
  <c r="AK24" i="6"/>
  <c r="AU24" i="17" s="1"/>
  <c r="AC22" i="6"/>
  <c r="AM22" i="17" s="1"/>
  <c r="DU26" i="6"/>
  <c r="ED26" i="17" s="1"/>
  <c r="CF22" i="6"/>
  <c r="CP22" i="17" s="1"/>
  <c r="CB21" i="6"/>
  <c r="CL21" i="17" s="1"/>
  <c r="BX24" i="6"/>
  <c r="CH24" i="17" s="1"/>
  <c r="DG22" i="6"/>
  <c r="DQ22" i="17" s="1"/>
  <c r="AB24" i="6"/>
  <c r="AL24" i="17" s="1"/>
  <c r="DD17" i="6"/>
  <c r="DQ17" i="17" s="1"/>
  <c r="CZ27" i="6"/>
  <c r="DI27" i="17" s="1"/>
  <c r="DP20" i="6"/>
  <c r="EC20" i="17" s="1"/>
  <c r="DO23" i="6"/>
  <c r="DY23" i="17" s="1"/>
  <c r="CU19" i="6"/>
  <c r="DH19" i="17" s="1"/>
  <c r="S24" i="6"/>
  <c r="AC24" i="17" s="1"/>
  <c r="AV21" i="6"/>
  <c r="BF21" i="17" s="1"/>
  <c r="CV17" i="6"/>
  <c r="DI17" i="17" s="1"/>
  <c r="DR19" i="6"/>
  <c r="EE19" i="17" s="1"/>
  <c r="DV19" i="6"/>
  <c r="EI19" i="17" s="1"/>
  <c r="DS17" i="6"/>
  <c r="EF17" i="17" s="1"/>
  <c r="DW17" i="6"/>
  <c r="EJ17" i="17" s="1"/>
  <c r="DV27" i="6"/>
  <c r="EE27" i="17" s="1"/>
  <c r="DQ19" i="6"/>
  <c r="ED19" i="17" s="1"/>
  <c r="DU19" i="6"/>
  <c r="EH19" i="17" s="1"/>
  <c r="BX22" i="6"/>
  <c r="CH22" i="17" s="1"/>
  <c r="AF24" i="6"/>
  <c r="AP24" i="17" s="1"/>
  <c r="AF21" i="6"/>
  <c r="AP21" i="17" s="1"/>
  <c r="BS24" i="6"/>
  <c r="CC24" i="17" s="1"/>
  <c r="DT20" i="6"/>
  <c r="EG20" i="17" s="1"/>
  <c r="DR28" i="6"/>
  <c r="EA28" i="17" s="1"/>
  <c r="DS24" i="6"/>
  <c r="EC24" i="17" s="1"/>
  <c r="DW24" i="6"/>
  <c r="EG24" i="17" s="1"/>
  <c r="BW22" i="6"/>
  <c r="CG22" i="17" s="1"/>
  <c r="DR23" i="6"/>
  <c r="EB23" i="17" s="1"/>
  <c r="DV23" i="6"/>
  <c r="EF23" i="17" s="1"/>
  <c r="DQ20" i="6"/>
  <c r="ED20" i="17" s="1"/>
  <c r="DU20" i="6"/>
  <c r="EH20" i="17" s="1"/>
  <c r="CK21" i="6"/>
  <c r="CU21" i="17" s="1"/>
  <c r="CY17" i="6"/>
  <c r="DL17" i="17" s="1"/>
  <c r="CM18" i="6"/>
  <c r="CZ18" i="17" s="1"/>
  <c r="DA23" i="6"/>
  <c r="DK23" i="17" s="1"/>
  <c r="DR25" i="6"/>
  <c r="EA25" i="17" s="1"/>
  <c r="DT26" i="6"/>
  <c r="EC26" i="17" s="1"/>
  <c r="DW25" i="6"/>
  <c r="EF25" i="17" s="1"/>
  <c r="DS19" i="6"/>
  <c r="EF19" i="17" s="1"/>
  <c r="DW19" i="6"/>
  <c r="EJ19" i="17" s="1"/>
  <c r="DW26" i="6"/>
  <c r="EF26" i="17" s="1"/>
  <c r="DR27" i="6"/>
  <c r="EA27" i="17" s="1"/>
  <c r="DT18" i="6"/>
  <c r="EG18" i="17" s="1"/>
  <c r="DS28" i="6"/>
  <c r="EB28" i="17" s="1"/>
  <c r="DE24" i="6"/>
  <c r="DO24" i="17" s="1"/>
  <c r="DW28" i="6"/>
  <c r="EF28" i="17" s="1"/>
  <c r="DV25" i="6"/>
  <c r="EE25" i="17" s="1"/>
  <c r="DU27" i="6"/>
  <c r="ED27" i="17" s="1"/>
  <c r="BV22" i="6"/>
  <c r="CF22" i="17" s="1"/>
  <c r="BA22" i="6"/>
  <c r="BK22" i="17" s="1"/>
  <c r="BZ23" i="6"/>
  <c r="CJ23" i="17" s="1"/>
  <c r="CR18" i="6"/>
  <c r="DE18" i="17" s="1"/>
  <c r="AU24" i="6"/>
  <c r="BE24" i="17" s="1"/>
  <c r="CA21" i="6"/>
  <c r="CK21" i="17" s="1"/>
  <c r="BY22" i="6"/>
  <c r="CI22" i="17" s="1"/>
  <c r="DN20" i="6"/>
  <c r="EA20" i="17" s="1"/>
  <c r="P24" i="6"/>
  <c r="Z24" i="17" s="1"/>
  <c r="DN22" i="6"/>
  <c r="DX22" i="17" s="1"/>
  <c r="DT22" i="6"/>
  <c r="ED22" i="17" s="1"/>
  <c r="DT25" i="6"/>
  <c r="EC25" i="17" s="1"/>
  <c r="AE23" i="6"/>
  <c r="AO23" i="17" s="1"/>
  <c r="BW24" i="6"/>
  <c r="CG24" i="17" s="1"/>
  <c r="DV26" i="6"/>
  <c r="EE26" i="17" s="1"/>
  <c r="DR17" i="6"/>
  <c r="EE17" i="17" s="1"/>
  <c r="DO19" i="6"/>
  <c r="EB19" i="17" s="1"/>
  <c r="BY21" i="6"/>
  <c r="CI21" i="17" s="1"/>
  <c r="DE19" i="6"/>
  <c r="DR19" i="17" s="1"/>
  <c r="CW19" i="6"/>
  <c r="DJ19" i="17" s="1"/>
  <c r="AU21" i="6"/>
  <c r="BE21" i="17" s="1"/>
  <c r="CX23" i="6"/>
  <c r="DH23" i="17" s="1"/>
  <c r="DT23" i="6"/>
  <c r="ED23" i="17" s="1"/>
  <c r="DS22" i="6"/>
  <c r="EC22" i="17" s="1"/>
  <c r="DW22" i="6"/>
  <c r="EG22" i="17" s="1"/>
  <c r="DS26" i="6"/>
  <c r="EB26" i="17" s="1"/>
  <c r="DT27" i="6"/>
  <c r="EC27" i="17" s="1"/>
  <c r="AP21" i="6"/>
  <c r="AZ21" i="17" s="1"/>
  <c r="DT21" i="6"/>
  <c r="ED21" i="17" s="1"/>
  <c r="DU28" i="6"/>
  <c r="ED28" i="17" s="1"/>
  <c r="CY21" i="6"/>
  <c r="DI21" i="17" s="1"/>
  <c r="DS27" i="6"/>
  <c r="EB27" i="17" s="1"/>
  <c r="AO23" i="6"/>
  <c r="AY23" i="17" s="1"/>
  <c r="BM22" i="6"/>
  <c r="BW22" i="17" s="1"/>
  <c r="DT28" i="6"/>
  <c r="EC28" i="17" s="1"/>
  <c r="AR22" i="6"/>
  <c r="BB22" i="17" s="1"/>
  <c r="DS23" i="6"/>
  <c r="EC23" i="17" s="1"/>
  <c r="DW23" i="6"/>
  <c r="EG23" i="17" s="1"/>
  <c r="DU25" i="6"/>
  <c r="ED25" i="17" s="1"/>
  <c r="DR18" i="6"/>
  <c r="EE18" i="17" s="1"/>
  <c r="DV18" i="6"/>
  <c r="EI18" i="17" s="1"/>
  <c r="DE17" i="6"/>
  <c r="DR17" i="17" s="1"/>
  <c r="DQ21" i="6"/>
  <c r="EA21" i="17" s="1"/>
  <c r="DU21" i="6"/>
  <c r="EE21" i="17" s="1"/>
  <c r="DQ23" i="6"/>
  <c r="EA23" i="17" s="1"/>
  <c r="DU23" i="6"/>
  <c r="EE23" i="17" s="1"/>
  <c r="AP23" i="6"/>
  <c r="AZ23" i="17" s="1"/>
  <c r="CW23" i="6"/>
  <c r="DG23" i="17" s="1"/>
  <c r="DS20" i="6"/>
  <c r="EF20" i="17" s="1"/>
  <c r="DW20" i="6"/>
  <c r="EJ20" i="17" s="1"/>
  <c r="DS18" i="6"/>
  <c r="EF18" i="17" s="1"/>
  <c r="DW18" i="6"/>
  <c r="EJ18" i="17" s="1"/>
  <c r="DR22" i="6"/>
  <c r="EB22" i="17" s="1"/>
  <c r="DV22" i="6"/>
  <c r="EF22" i="17" s="1"/>
  <c r="DQ26" i="6"/>
  <c r="DZ26" i="17" s="1"/>
  <c r="CH28" i="6"/>
  <c r="CQ28" i="17" s="1"/>
  <c r="DP26" i="6"/>
  <c r="DY26" i="17" s="1"/>
  <c r="CK20" i="6"/>
  <c r="CX20" i="17" s="1"/>
  <c r="CO17" i="6"/>
  <c r="DB17" i="17" s="1"/>
  <c r="CR23" i="6"/>
  <c r="DB23" i="17" s="1"/>
  <c r="CR28" i="6"/>
  <c r="DA28" i="17" s="1"/>
  <c r="CQ19" i="6"/>
  <c r="DD19" i="17" s="1"/>
  <c r="CL20" i="6"/>
  <c r="CY20" i="17" s="1"/>
  <c r="CP20" i="6"/>
  <c r="DC20" i="17" s="1"/>
  <c r="CP17" i="6"/>
  <c r="DC17" i="17" s="1"/>
  <c r="CZ21" i="6"/>
  <c r="DJ21" i="17" s="1"/>
  <c r="DD22" i="6"/>
  <c r="DN22" i="17" s="1"/>
  <c r="BP21" i="6"/>
  <c r="BZ21" i="17" s="1"/>
  <c r="DE23" i="6"/>
  <c r="DO23" i="17" s="1"/>
  <c r="AI24" i="6"/>
  <c r="AS24" i="17" s="1"/>
  <c r="CD24" i="6"/>
  <c r="CN24" i="17" s="1"/>
  <c r="DF22" i="6"/>
  <c r="DP22" i="17" s="1"/>
  <c r="CC23" i="6"/>
  <c r="CM23" i="17" s="1"/>
  <c r="DI18" i="6"/>
  <c r="DV18" i="17" s="1"/>
  <c r="AT24" i="6"/>
  <c r="BD24" i="17" s="1"/>
  <c r="DP24" i="6"/>
  <c r="DZ24" i="17" s="1"/>
  <c r="AW23" i="6"/>
  <c r="BG23" i="17" s="1"/>
  <c r="CQ18" i="6"/>
  <c r="DD18" i="17" s="1"/>
  <c r="DI24" i="6"/>
  <c r="DS24" i="17" s="1"/>
  <c r="BR21" i="6"/>
  <c r="CB21" i="17" s="1"/>
  <c r="DG23" i="6"/>
  <c r="DQ23" i="17" s="1"/>
  <c r="AM22" i="6"/>
  <c r="AW22" i="17" s="1"/>
  <c r="AN24" i="6"/>
  <c r="AX24" i="17" s="1"/>
  <c r="DQ17" i="6"/>
  <c r="ED17" i="17" s="1"/>
  <c r="BI23" i="6"/>
  <c r="BS23" i="17" s="1"/>
  <c r="DN19" i="6"/>
  <c r="EA19" i="17" s="1"/>
  <c r="BQ22" i="6"/>
  <c r="CA22" i="17" s="1"/>
  <c r="BF23" i="6"/>
  <c r="BP23" i="17" s="1"/>
  <c r="CT21" i="6"/>
  <c r="DD21" i="17" s="1"/>
  <c r="BI21" i="6"/>
  <c r="BS21" i="17" s="1"/>
  <c r="AS21" i="6"/>
  <c r="BC21" i="17" s="1"/>
  <c r="CZ17" i="6"/>
  <c r="DM17" i="17" s="1"/>
  <c r="DI27" i="6"/>
  <c r="DR27" i="17" s="1"/>
  <c r="AB23" i="6"/>
  <c r="AL23" i="17" s="1"/>
  <c r="CH21" i="6"/>
  <c r="CR21" i="17" s="1"/>
  <c r="DF20" i="6"/>
  <c r="DS20" i="17" s="1"/>
  <c r="BD21" i="6"/>
  <c r="BN21" i="17" s="1"/>
  <c r="DO17" i="6"/>
  <c r="EB17" i="17" s="1"/>
  <c r="CN18" i="6"/>
  <c r="DA18" i="17" s="1"/>
  <c r="DK21" i="6"/>
  <c r="DU21" i="17" s="1"/>
  <c r="DM28" i="6"/>
  <c r="DV28" i="17" s="1"/>
  <c r="AL23" i="6"/>
  <c r="AV23" i="17" s="1"/>
  <c r="AA24" i="6"/>
  <c r="AK24" i="17" s="1"/>
  <c r="CX21" i="6"/>
  <c r="DH21" i="17" s="1"/>
  <c r="AC23" i="6"/>
  <c r="AM23" i="17" s="1"/>
  <c r="AR24" i="6"/>
  <c r="BB24" i="17" s="1"/>
  <c r="DE22" i="6"/>
  <c r="DO22" i="17" s="1"/>
  <c r="AF22" i="6"/>
  <c r="AP22" i="17" s="1"/>
  <c r="DN18" i="6"/>
  <c r="EA18" i="17" s="1"/>
  <c r="DD18" i="6"/>
  <c r="DQ18" i="17" s="1"/>
  <c r="BG23" i="6"/>
  <c r="BQ23" i="17" s="1"/>
  <c r="DD21" i="6"/>
  <c r="DN21" i="17" s="1"/>
  <c r="DH17" i="6"/>
  <c r="DU17" i="17" s="1"/>
  <c r="AX23" i="6"/>
  <c r="BH23" i="17" s="1"/>
  <c r="AG23" i="6"/>
  <c r="AQ23" i="17" s="1"/>
  <c r="CM20" i="6"/>
  <c r="CZ20" i="17" s="1"/>
  <c r="BU22" i="6"/>
  <c r="CE22" i="17" s="1"/>
  <c r="BQ21" i="6"/>
  <c r="CA21" i="17" s="1"/>
  <c r="CC26" i="6"/>
  <c r="CL26" i="17" s="1"/>
  <c r="DO21" i="6"/>
  <c r="DY21" i="17" s="1"/>
  <c r="DJ19" i="6"/>
  <c r="DW19" i="17" s="1"/>
  <c r="DO27" i="6"/>
  <c r="DX27" i="17" s="1"/>
  <c r="CP27" i="6"/>
  <c r="CY27" i="17" s="1"/>
  <c r="AY23" i="6"/>
  <c r="BI23" i="17" s="1"/>
  <c r="DC23" i="6"/>
  <c r="DM23" i="17" s="1"/>
  <c r="CW27" i="6"/>
  <c r="DF27" i="17" s="1"/>
  <c r="DG28" i="6"/>
  <c r="DP28" i="17" s="1"/>
  <c r="AX24" i="6"/>
  <c r="BH24" i="17" s="1"/>
  <c r="CU21" i="6"/>
  <c r="DE21" i="17" s="1"/>
  <c r="CE27" i="6"/>
  <c r="CN27" i="17" s="1"/>
  <c r="AQ21" i="6"/>
  <c r="BA21" i="17" s="1"/>
  <c r="CX26" i="6"/>
  <c r="DG26" i="17" s="1"/>
  <c r="CC24" i="6"/>
  <c r="CM24" i="17" s="1"/>
  <c r="CC22" i="6"/>
  <c r="CM22" i="17" s="1"/>
  <c r="W24" i="6"/>
  <c r="AG24" i="17" s="1"/>
  <c r="BM21" i="6"/>
  <c r="BW21" i="17" s="1"/>
  <c r="CQ26" i="6"/>
  <c r="CZ26" i="17" s="1"/>
  <c r="BZ22" i="6"/>
  <c r="CJ22" i="17" s="1"/>
  <c r="CF28" i="6"/>
  <c r="CO28" i="17" s="1"/>
  <c r="S21" i="6"/>
  <c r="AC21" i="17" s="1"/>
  <c r="AS23" i="6"/>
  <c r="BC23" i="17" s="1"/>
  <c r="CE23" i="6"/>
  <c r="CO23" i="17" s="1"/>
  <c r="BA23" i="6"/>
  <c r="BK23" i="17" s="1"/>
  <c r="CH24" i="6"/>
  <c r="CR24" i="17" s="1"/>
  <c r="BE22" i="6"/>
  <c r="BO22" i="17" s="1"/>
  <c r="CD22" i="6"/>
  <c r="CN22" i="17" s="1"/>
  <c r="DH20" i="6"/>
  <c r="DU20" i="17" s="1"/>
  <c r="DD24" i="6"/>
  <c r="DN24" i="17" s="1"/>
  <c r="DH26" i="6"/>
  <c r="DQ26" i="17" s="1"/>
  <c r="CP19" i="6"/>
  <c r="DC19" i="17" s="1"/>
  <c r="DK25" i="6"/>
  <c r="DT25" i="17" s="1"/>
  <c r="DI25" i="6"/>
  <c r="DR25" i="17" s="1"/>
  <c r="DO25" i="6"/>
  <c r="DX25" i="17" s="1"/>
  <c r="DD27" i="6"/>
  <c r="DM27" i="17" s="1"/>
  <c r="DC27" i="6"/>
  <c r="DL27" i="17" s="1"/>
  <c r="DB27" i="6"/>
  <c r="DK27" i="17" s="1"/>
  <c r="AI21" i="6"/>
  <c r="AS21" i="17" s="1"/>
  <c r="AM21" i="6"/>
  <c r="AW21" i="17" s="1"/>
  <c r="CX17" i="6"/>
  <c r="DK17" i="17" s="1"/>
  <c r="DB17" i="6"/>
  <c r="DO17" i="17" s="1"/>
  <c r="CW20" i="6"/>
  <c r="DJ20" i="17" s="1"/>
  <c r="DA20" i="6"/>
  <c r="DN20" i="17" s="1"/>
  <c r="DN25" i="6"/>
  <c r="DW25" i="17" s="1"/>
  <c r="Z21" i="6"/>
  <c r="AJ21" i="17" s="1"/>
  <c r="AD21" i="6"/>
  <c r="AN21" i="17" s="1"/>
  <c r="BA21" i="6"/>
  <c r="BK21" i="17" s="1"/>
  <c r="CN28" i="6"/>
  <c r="CW28" i="17" s="1"/>
  <c r="CK28" i="6"/>
  <c r="CT28" i="17" s="1"/>
  <c r="CM28" i="6"/>
  <c r="CV28" i="17" s="1"/>
  <c r="DB24" i="6"/>
  <c r="DL24" i="17" s="1"/>
  <c r="CK23" i="6"/>
  <c r="CU23" i="17" s="1"/>
  <c r="CO23" i="6"/>
  <c r="CY23" i="17" s="1"/>
  <c r="CY20" i="6"/>
  <c r="DL20" i="17" s="1"/>
  <c r="CB26" i="6"/>
  <c r="CK26" i="17" s="1"/>
  <c r="DM24" i="6"/>
  <c r="DW24" i="17" s="1"/>
  <c r="DQ24" i="6"/>
  <c r="EA24" i="17" s="1"/>
  <c r="CG28" i="6"/>
  <c r="CP28" i="17" s="1"/>
  <c r="BT21" i="6"/>
  <c r="CD21" i="17" s="1"/>
  <c r="CO26" i="6"/>
  <c r="CX26" i="17" s="1"/>
  <c r="CN26" i="6"/>
  <c r="CW26" i="17" s="1"/>
  <c r="CP26" i="6"/>
  <c r="CY26" i="17" s="1"/>
  <c r="CO18" i="6"/>
  <c r="DB18" i="17" s="1"/>
  <c r="CS18" i="6"/>
  <c r="DF18" i="17" s="1"/>
  <c r="BH23" i="6"/>
  <c r="BR23" i="17" s="1"/>
  <c r="BL23" i="6"/>
  <c r="BV23" i="17" s="1"/>
  <c r="CM17" i="6"/>
  <c r="CZ17" i="17" s="1"/>
  <c r="DJ23" i="6"/>
  <c r="DT23" i="17" s="1"/>
  <c r="CL18" i="6"/>
  <c r="CY18" i="17" s="1"/>
  <c r="CK25" i="6"/>
  <c r="CT25" i="17" s="1"/>
  <c r="CQ24" i="6"/>
  <c r="DA24" i="17" s="1"/>
  <c r="CU24" i="6"/>
  <c r="DE24" i="17" s="1"/>
  <c r="CT17" i="6"/>
  <c r="DG17" i="17" s="1"/>
  <c r="CR22" i="6"/>
  <c r="DB22" i="17" s="1"/>
  <c r="CV22" i="6"/>
  <c r="DF22" i="17" s="1"/>
  <c r="BK21" i="6"/>
  <c r="BU21" i="17" s="1"/>
  <c r="BU23" i="6"/>
  <c r="CE23" i="17" s="1"/>
  <c r="CS26" i="6"/>
  <c r="DB26" i="17" s="1"/>
  <c r="DA27" i="6"/>
  <c r="DJ27" i="17" s="1"/>
  <c r="BJ21" i="6"/>
  <c r="BT21" i="17" s="1"/>
  <c r="CQ22" i="6"/>
  <c r="DA22" i="17" s="1"/>
  <c r="Z22" i="6"/>
  <c r="AJ22" i="17" s="1"/>
  <c r="AE24" i="6"/>
  <c r="AO24" i="17" s="1"/>
  <c r="BK23" i="6"/>
  <c r="BU23" i="17" s="1"/>
  <c r="DL25" i="6"/>
  <c r="DU25" i="17" s="1"/>
  <c r="DP25" i="6"/>
  <c r="DY25" i="17" s="1"/>
  <c r="DF24" i="6"/>
  <c r="DP24" i="17" s="1"/>
  <c r="CH23" i="6"/>
  <c r="CR23" i="17" s="1"/>
  <c r="CL23" i="6"/>
  <c r="CV23" i="17" s="1"/>
  <c r="DH27" i="6"/>
  <c r="DQ27" i="17" s="1"/>
  <c r="DE27" i="6"/>
  <c r="DN27" i="17" s="1"/>
  <c r="DF27" i="6"/>
  <c r="DO27" i="17" s="1"/>
  <c r="DG27" i="6"/>
  <c r="DP27" i="17" s="1"/>
  <c r="DE26" i="6"/>
  <c r="DN26" i="17" s="1"/>
  <c r="CG24" i="6"/>
  <c r="CQ24" i="17" s="1"/>
  <c r="CX25" i="6"/>
  <c r="DG25" i="17" s="1"/>
  <c r="CW25" i="6"/>
  <c r="DF25" i="17" s="1"/>
  <c r="DB25" i="6"/>
  <c r="DK25" i="17" s="1"/>
  <c r="BY24" i="6"/>
  <c r="CI24" i="17" s="1"/>
  <c r="CS24" i="6"/>
  <c r="DC24" i="17" s="1"/>
  <c r="CW24" i="6"/>
  <c r="DG24" i="17" s="1"/>
  <c r="CZ23" i="6"/>
  <c r="DJ23" i="17" s="1"/>
  <c r="DD23" i="6"/>
  <c r="DN23" i="17" s="1"/>
  <c r="CH26" i="6"/>
  <c r="CQ26" i="17" s="1"/>
  <c r="CL26" i="6"/>
  <c r="CU26" i="17" s="1"/>
  <c r="BL21" i="6"/>
  <c r="BV21" i="17" s="1"/>
  <c r="CP23" i="6"/>
  <c r="CZ23" i="17" s="1"/>
  <c r="CT23" i="6"/>
  <c r="DD23" i="17" s="1"/>
  <c r="CK19" i="6"/>
  <c r="CX19" i="17" s="1"/>
  <c r="DP19" i="6"/>
  <c r="EC19" i="17" s="1"/>
  <c r="BE21" i="6"/>
  <c r="BO21" i="17" s="1"/>
  <c r="DA21" i="6"/>
  <c r="DK21" i="17" s="1"/>
  <c r="DE21" i="6"/>
  <c r="DO21" i="17" s="1"/>
  <c r="CL22" i="6"/>
  <c r="CV22" i="17" s="1"/>
  <c r="CI27" i="6"/>
  <c r="CR27" i="17" s="1"/>
  <c r="W23" i="6"/>
  <c r="AG23" i="17" s="1"/>
  <c r="DK24" i="6"/>
  <c r="DU24" i="17" s="1"/>
  <c r="DO24" i="6"/>
  <c r="DY24" i="17" s="1"/>
  <c r="DM21" i="6"/>
  <c r="DW21" i="17" s="1"/>
  <c r="DF21" i="6"/>
  <c r="DP21" i="17" s="1"/>
  <c r="BN23" i="6"/>
  <c r="BX23" i="17" s="1"/>
  <c r="CX28" i="6"/>
  <c r="DG28" i="17" s="1"/>
  <c r="AO22" i="6"/>
  <c r="AY22" i="17" s="1"/>
  <c r="CJ22" i="6"/>
  <c r="CT22" i="17" s="1"/>
  <c r="CL28" i="6"/>
  <c r="CU28" i="17" s="1"/>
  <c r="CY19" i="6"/>
  <c r="DL19" i="17" s="1"/>
  <c r="CV18" i="6"/>
  <c r="DI18" i="17" s="1"/>
  <c r="T21" i="6"/>
  <c r="AD21" i="17" s="1"/>
  <c r="X21" i="6"/>
  <c r="AH21" i="17" s="1"/>
  <c r="CF24" i="6"/>
  <c r="CP24" i="17" s="1"/>
  <c r="DH22" i="6"/>
  <c r="DR22" i="17" s="1"/>
  <c r="DL22" i="6"/>
  <c r="DV22" i="17" s="1"/>
  <c r="DL26" i="6"/>
  <c r="DU26" i="17" s="1"/>
  <c r="DK26" i="6"/>
  <c r="DT26" i="17" s="1"/>
  <c r="DM26" i="6"/>
  <c r="DV26" i="17" s="1"/>
  <c r="DI26" i="6"/>
  <c r="DR26" i="17" s="1"/>
  <c r="DJ26" i="6"/>
  <c r="DS26" i="17" s="1"/>
  <c r="DQ27" i="6"/>
  <c r="DZ27" i="17" s="1"/>
  <c r="DP27" i="6"/>
  <c r="DY27" i="17" s="1"/>
  <c r="DJ25" i="6"/>
  <c r="DS25" i="17" s="1"/>
  <c r="CE25" i="6"/>
  <c r="CN25" i="17" s="1"/>
  <c r="CC25" i="6"/>
  <c r="CL25" i="17" s="1"/>
  <c r="CD25" i="6"/>
  <c r="CM25" i="17" s="1"/>
  <c r="CI25" i="6"/>
  <c r="CR25" i="17" s="1"/>
  <c r="AP22" i="6"/>
  <c r="AZ22" i="17" s="1"/>
  <c r="CG26" i="6"/>
  <c r="CP26" i="17" s="1"/>
  <c r="CF26" i="6"/>
  <c r="CO26" i="17" s="1"/>
  <c r="DM22" i="6"/>
  <c r="DW22" i="17" s="1"/>
  <c r="DQ22" i="6"/>
  <c r="EA22" i="17" s="1"/>
  <c r="CA24" i="6"/>
  <c r="CK24" i="17" s="1"/>
  <c r="CE24" i="6"/>
  <c r="CO24" i="17" s="1"/>
  <c r="DC26" i="6"/>
  <c r="DL26" i="17" s="1"/>
  <c r="DD26" i="6"/>
  <c r="DM26" i="17" s="1"/>
  <c r="CO25" i="6"/>
  <c r="CX25" i="17" s="1"/>
  <c r="CN25" i="6"/>
  <c r="CW25" i="17" s="1"/>
  <c r="CR25" i="6"/>
  <c r="DA25" i="17" s="1"/>
  <c r="DF18" i="6"/>
  <c r="DS18" i="17" s="1"/>
  <c r="BE24" i="6"/>
  <c r="BO24" i="17" s="1"/>
  <c r="BI24" i="6"/>
  <c r="BS24" i="17" s="1"/>
  <c r="CF23" i="6"/>
  <c r="CP23" i="17" s="1"/>
  <c r="BU21" i="6"/>
  <c r="CE21" i="17" s="1"/>
  <c r="BJ22" i="6"/>
  <c r="BT22" i="17" s="1"/>
  <c r="BN22" i="6"/>
  <c r="BX22" i="17" s="1"/>
  <c r="V24" i="6"/>
  <c r="AF24" i="17" s="1"/>
  <c r="DK28" i="6"/>
  <c r="DT28" i="17" s="1"/>
  <c r="DJ28" i="6"/>
  <c r="DS28" i="17" s="1"/>
  <c r="AX21" i="6"/>
  <c r="BH21" i="17" s="1"/>
  <c r="CZ19" i="6"/>
  <c r="DM19" i="17" s="1"/>
  <c r="DD19" i="6"/>
  <c r="DQ19" i="17" s="1"/>
  <c r="Y21" i="6"/>
  <c r="AI21" i="17" s="1"/>
  <c r="CM19" i="6"/>
  <c r="CZ19" i="17" s="1"/>
  <c r="CN23" i="6"/>
  <c r="CX23" i="17" s="1"/>
  <c r="DL27" i="6"/>
  <c r="DU27" i="17" s="1"/>
  <c r="AD23" i="6"/>
  <c r="AN23" i="17" s="1"/>
  <c r="CE26" i="6"/>
  <c r="CN26" i="17" s="1"/>
  <c r="DK18" i="6"/>
  <c r="DX18" i="17" s="1"/>
  <c r="W21" i="6"/>
  <c r="AG21" i="17" s="1"/>
  <c r="BF24" i="6"/>
  <c r="BP24" i="17" s="1"/>
  <c r="AQ22" i="6"/>
  <c r="BA22" i="17" s="1"/>
  <c r="AD22" i="6"/>
  <c r="AN22" i="17" s="1"/>
  <c r="AH22" i="6"/>
  <c r="AR22" i="17" s="1"/>
  <c r="DI20" i="6"/>
  <c r="DV20" i="17" s="1"/>
  <c r="DM20" i="6"/>
  <c r="DZ20" i="17" s="1"/>
  <c r="BS23" i="6"/>
  <c r="CC23" i="17" s="1"/>
  <c r="BW23" i="6"/>
  <c r="CG23" i="17" s="1"/>
  <c r="CC28" i="6"/>
  <c r="CL28" i="17" s="1"/>
  <c r="CD28" i="6"/>
  <c r="CM28" i="17" s="1"/>
  <c r="CB28" i="6"/>
  <c r="CK28" i="17" s="1"/>
  <c r="CA28" i="6"/>
  <c r="DB26" i="6"/>
  <c r="DK26" i="17" s="1"/>
  <c r="DF26" i="6"/>
  <c r="DO26" i="17" s="1"/>
  <c r="BC23" i="6"/>
  <c r="BM23" i="17" s="1"/>
  <c r="CR27" i="6"/>
  <c r="DA27" i="17" s="1"/>
  <c r="CS27" i="6"/>
  <c r="DB27" i="17" s="1"/>
  <c r="CT27" i="6"/>
  <c r="DC27" i="17" s="1"/>
  <c r="CQ27" i="6"/>
  <c r="CZ27" i="17" s="1"/>
  <c r="CU27" i="6"/>
  <c r="DD27" i="17" s="1"/>
  <c r="DI28" i="6"/>
  <c r="DR28" i="17" s="1"/>
  <c r="BK24" i="6"/>
  <c r="BU24" i="17" s="1"/>
  <c r="BO24" i="6"/>
  <c r="BY24" i="17" s="1"/>
  <c r="CJ28" i="6"/>
  <c r="CS28" i="17" s="1"/>
  <c r="CI28" i="6"/>
  <c r="CR28" i="17" s="1"/>
  <c r="CG25" i="6"/>
  <c r="CP25" i="17" s="1"/>
  <c r="CF25" i="6"/>
  <c r="CO25" i="17" s="1"/>
  <c r="AO24" i="6"/>
  <c r="AY24" i="17" s="1"/>
  <c r="DC17" i="6"/>
  <c r="DP17" i="17" s="1"/>
  <c r="CS17" i="6"/>
  <c r="DF17" i="17" s="1"/>
  <c r="DO22" i="6"/>
  <c r="DY22" i="17" s="1"/>
  <c r="AT22" i="6"/>
  <c r="BD22" i="17" s="1"/>
  <c r="AX22" i="6"/>
  <c r="BH22" i="17" s="1"/>
  <c r="DC21" i="6"/>
  <c r="DM21" i="17" s="1"/>
  <c r="CU28" i="6"/>
  <c r="DD28" i="17" s="1"/>
  <c r="CY28" i="6"/>
  <c r="DH28" i="17" s="1"/>
  <c r="AO21" i="6"/>
  <c r="AY21" i="17" s="1"/>
  <c r="DQ18" i="6"/>
  <c r="ED18" i="17" s="1"/>
  <c r="DE18" i="6"/>
  <c r="DR18" i="17" s="1"/>
  <c r="DO20" i="6"/>
  <c r="EB20" i="17" s="1"/>
  <c r="CZ20" i="6"/>
  <c r="DM20" i="17" s="1"/>
  <c r="DP17" i="6"/>
  <c r="EC17" i="17" s="1"/>
  <c r="CM24" i="6"/>
  <c r="CW24" i="17" s="1"/>
  <c r="DG26" i="6"/>
  <c r="DP26" i="17" s="1"/>
  <c r="DP28" i="6"/>
  <c r="DY28" i="17" s="1"/>
  <c r="CK24" i="6"/>
  <c r="CU24" i="17" s="1"/>
  <c r="BD24" i="6"/>
  <c r="BN24" i="17" s="1"/>
  <c r="BH24" i="6"/>
  <c r="BR24" i="17" s="1"/>
  <c r="DN26" i="6"/>
  <c r="DW26" i="17" s="1"/>
  <c r="CJ26" i="6"/>
  <c r="CS26" i="17" s="1"/>
  <c r="AJ22" i="6"/>
  <c r="AT22" i="17" s="1"/>
  <c r="AW24" i="6"/>
  <c r="BG24" i="17" s="1"/>
  <c r="BA24" i="6"/>
  <c r="BK24" i="17" s="1"/>
  <c r="DC24" i="6"/>
  <c r="DM24" i="17" s="1"/>
  <c r="AY22" i="6"/>
  <c r="BI22" i="17" s="1"/>
  <c r="BC22" i="6"/>
  <c r="BM22" i="17" s="1"/>
  <c r="AE22" i="6"/>
  <c r="AO22" i="17" s="1"/>
  <c r="AI22" i="6"/>
  <c r="AS22" i="17" s="1"/>
  <c r="DH25" i="6"/>
  <c r="DQ25" i="17" s="1"/>
  <c r="DL17" i="6"/>
  <c r="DY17" i="17" s="1"/>
  <c r="CE21" i="6"/>
  <c r="CO21" i="17" s="1"/>
  <c r="CI21" i="6"/>
  <c r="CS21" i="17" s="1"/>
  <c r="DF25" i="6"/>
  <c r="DO25" i="17" s="1"/>
  <c r="DD25" i="6"/>
  <c r="DM25" i="17" s="1"/>
  <c r="DC25" i="6"/>
  <c r="DL25" i="17" s="1"/>
  <c r="DE25" i="6"/>
  <c r="DN25" i="17" s="1"/>
  <c r="DG25" i="6"/>
  <c r="DP25" i="17" s="1"/>
  <c r="CM25" i="6"/>
  <c r="CV25" i="17" s="1"/>
  <c r="CJ25" i="6"/>
  <c r="CS25" i="17" s="1"/>
  <c r="CQ25" i="6"/>
  <c r="CZ25" i="17" s="1"/>
  <c r="CL25" i="6"/>
  <c r="CU25" i="17" s="1"/>
  <c r="CW26" i="6"/>
  <c r="DF26" i="17" s="1"/>
  <c r="CV26" i="6"/>
  <c r="DE26" i="17" s="1"/>
  <c r="CV25" i="6"/>
  <c r="DE25" i="17" s="1"/>
  <c r="CT25" i="6"/>
  <c r="DC25" i="17" s="1"/>
  <c r="CS25" i="6"/>
  <c r="DB25" i="17" s="1"/>
  <c r="CZ25" i="6"/>
  <c r="DI25" i="17" s="1"/>
  <c r="CY25" i="6"/>
  <c r="DH25" i="17" s="1"/>
  <c r="CU25" i="6"/>
  <c r="DD25" i="17" s="1"/>
  <c r="CC21" i="6"/>
  <c r="CM21" i="17" s="1"/>
  <c r="DI19" i="6"/>
  <c r="DV19" i="17" s="1"/>
  <c r="CL24" i="6"/>
  <c r="CV24" i="17" s="1"/>
  <c r="CP24" i="6"/>
  <c r="CZ24" i="17" s="1"/>
  <c r="BB23" i="6"/>
  <c r="BL23" i="17" s="1"/>
  <c r="CM26" i="6"/>
  <c r="CV26" i="17" s="1"/>
  <c r="CS28" i="6"/>
  <c r="DB28" i="17" s="1"/>
  <c r="CT28" i="6"/>
  <c r="DC28" i="17" s="1"/>
  <c r="CQ28" i="6"/>
  <c r="CZ28" i="17" s="1"/>
  <c r="DM25" i="6"/>
  <c r="DV25" i="17" s="1"/>
  <c r="DQ25" i="6"/>
  <c r="DZ25" i="17" s="1"/>
  <c r="DJ27" i="6"/>
  <c r="DS27" i="17" s="1"/>
  <c r="DK27" i="6"/>
  <c r="DT27" i="17" s="1"/>
  <c r="DM27" i="6"/>
  <c r="DV27" i="17" s="1"/>
  <c r="DN27" i="6"/>
  <c r="DW27" i="17" s="1"/>
  <c r="AF23" i="6"/>
  <c r="AP23" i="17" s="1"/>
  <c r="CN17" i="6"/>
  <c r="DA17" i="17" s="1"/>
  <c r="CR17" i="6"/>
  <c r="DE17" i="17" s="1"/>
  <c r="CH25" i="6"/>
  <c r="CQ25" i="17" s="1"/>
  <c r="BP24" i="6"/>
  <c r="BZ24" i="17" s="1"/>
  <c r="CE28" i="6"/>
  <c r="CN28" i="17" s="1"/>
  <c r="DH21" i="6"/>
  <c r="DR21" i="17" s="1"/>
  <c r="AJ21" i="6"/>
  <c r="AT21" i="17" s="1"/>
  <c r="AN21" i="6"/>
  <c r="AX21" i="17" s="1"/>
  <c r="CN20" i="6"/>
  <c r="DA20" i="17" s="1"/>
  <c r="CR20" i="6"/>
  <c r="DE20" i="17" s="1"/>
  <c r="DF17" i="6"/>
  <c r="DS17" i="17" s="1"/>
  <c r="DJ17" i="6"/>
  <c r="DW17" i="17" s="1"/>
  <c r="CN19" i="6"/>
  <c r="DA19" i="17" s="1"/>
  <c r="CB25" i="6"/>
  <c r="CK25" i="17" s="1"/>
  <c r="AG21" i="6"/>
  <c r="AQ21" i="17" s="1"/>
  <c r="CK22" i="6"/>
  <c r="CU22" i="17" s="1"/>
  <c r="DN21" i="6"/>
  <c r="DX21" i="17" s="1"/>
  <c r="DA25" i="6"/>
  <c r="DJ25" i="17" s="1"/>
  <c r="DJ24" i="6"/>
  <c r="DT24" i="17" s="1"/>
  <c r="DN24" i="6"/>
  <c r="DX24" i="17" s="1"/>
  <c r="AV24" i="6"/>
  <c r="BF24" i="17" s="1"/>
  <c r="CD23" i="6"/>
  <c r="CN23" i="17" s="1"/>
  <c r="DL28" i="6"/>
  <c r="DU28" i="17" s="1"/>
  <c r="CQ21" i="6"/>
  <c r="DA21" i="17" s="1"/>
  <c r="AV23" i="6"/>
  <c r="BF23" i="17" s="1"/>
  <c r="AZ23" i="6"/>
  <c r="BJ23" i="17" s="1"/>
  <c r="DO28" i="6"/>
  <c r="DX28" i="17" s="1"/>
  <c r="CT20" i="6"/>
  <c r="DG20" i="17" s="1"/>
  <c r="CX20" i="6"/>
  <c r="DK20" i="17" s="1"/>
  <c r="CZ26" i="6"/>
  <c r="DI26" i="17" s="1"/>
  <c r="CA22" i="6"/>
  <c r="CK22" i="17" s="1"/>
  <c r="CR21" i="6"/>
  <c r="DB21" i="17" s="1"/>
  <c r="DG20" i="6"/>
  <c r="DT20" i="17" s="1"/>
  <c r="W22" i="6"/>
  <c r="AG22" i="17" s="1"/>
  <c r="DN28" i="6"/>
  <c r="DW28" i="17" s="1"/>
  <c r="DH28" i="6"/>
  <c r="DQ28" i="17" s="1"/>
  <c r="CJ24" i="6"/>
  <c r="CT24" i="17" s="1"/>
  <c r="CO21" i="6"/>
  <c r="CY21" i="17" s="1"/>
  <c r="DJ18" i="6"/>
  <c r="DW18" i="17" s="1"/>
  <c r="CA26" i="6"/>
  <c r="CI26" i="6"/>
  <c r="CR26" i="17" s="1"/>
  <c r="DG17" i="6"/>
  <c r="DT17" i="17" s="1"/>
  <c r="Y24" i="6"/>
  <c r="AI24" i="17" s="1"/>
  <c r="CT26" i="6"/>
  <c r="DC26" i="17" s="1"/>
  <c r="CB27" i="6"/>
  <c r="CK27" i="17" s="1"/>
  <c r="CA27" i="6"/>
  <c r="CS22" i="6"/>
  <c r="DC22" i="17" s="1"/>
  <c r="CV28" i="6"/>
  <c r="DE28" i="17" s="1"/>
  <c r="CW28" i="6"/>
  <c r="DF28" i="17" s="1"/>
  <c r="CR26" i="6"/>
  <c r="DA26" i="17" s="1"/>
  <c r="CP28" i="6"/>
  <c r="CY28" i="17" s="1"/>
  <c r="CZ28" i="6"/>
  <c r="DI28" i="17" s="1"/>
  <c r="DC28" i="6"/>
  <c r="DL28" i="17" s="1"/>
  <c r="V23" i="6"/>
  <c r="AF23" i="17" s="1"/>
  <c r="CU26" i="6"/>
  <c r="DD26" i="17" s="1"/>
  <c r="DD28" i="6"/>
  <c r="DM28" i="17" s="1"/>
  <c r="CO28" i="6"/>
  <c r="CX28" i="17" s="1"/>
  <c r="CC27" i="6"/>
  <c r="CL27" i="17" s="1"/>
  <c r="CG27" i="6"/>
  <c r="CP27" i="17" s="1"/>
  <c r="CT22" i="6"/>
  <c r="DD22" i="17" s="1"/>
  <c r="CK26" i="6"/>
  <c r="CT26" i="17" s="1"/>
  <c r="DQ28" i="6"/>
  <c r="DZ28" i="17" s="1"/>
  <c r="DA26" i="6"/>
  <c r="DJ26" i="17" s="1"/>
  <c r="CB22" i="6"/>
  <c r="CL22" i="17" s="1"/>
  <c r="DF28" i="6"/>
  <c r="DO28" i="17" s="1"/>
  <c r="BR24" i="6"/>
  <c r="CB24" i="17" s="1"/>
  <c r="Y23" i="6"/>
  <c r="AI23" i="17" s="1"/>
  <c r="CD26" i="6"/>
  <c r="CM26" i="17" s="1"/>
  <c r="CD27" i="6"/>
  <c r="CM27" i="17" s="1"/>
  <c r="CH27" i="6"/>
  <c r="CQ27" i="17" s="1"/>
  <c r="DI22" i="6"/>
  <c r="DS22" i="17" s="1"/>
  <c r="CU22" i="6"/>
  <c r="DE22" i="17" s="1"/>
  <c r="CF21" i="6"/>
  <c r="CP21" i="17" s="1"/>
  <c r="CY26" i="6"/>
  <c r="DH26" i="17" s="1"/>
  <c r="DE28" i="6"/>
  <c r="DN28" i="17" s="1"/>
  <c r="CF27" i="6"/>
  <c r="CO27" i="17" s="1"/>
  <c r="O25" i="5" l="1"/>
  <c r="CG15" i="3"/>
  <c r="DD7" i="6" s="1"/>
  <c r="DI7" i="17" s="1"/>
  <c r="AU12" i="3"/>
  <c r="BR4" i="6" s="1"/>
  <c r="BW4" i="17" s="1"/>
  <c r="AV13" i="3"/>
  <c r="BS5" i="6" s="1"/>
  <c r="BX5" i="17" s="1"/>
  <c r="BT12" i="3"/>
  <c r="CQ4" i="6" s="1"/>
  <c r="CV4" i="17" s="1"/>
  <c r="AM12" i="3"/>
  <c r="BJ4" i="6" s="1"/>
  <c r="BO4" i="17" s="1"/>
  <c r="O13" i="3"/>
  <c r="AL5" i="6" s="1"/>
  <c r="AQ5" i="17" s="1"/>
  <c r="BX12" i="3"/>
  <c r="CU4" i="6" s="1"/>
  <c r="CZ4" i="17" s="1"/>
  <c r="BE14" i="3"/>
  <c r="CB6" i="6" s="1"/>
  <c r="CG6" i="17" s="1"/>
  <c r="AC15" i="3"/>
  <c r="AZ7" i="6" s="1"/>
  <c r="BE7" i="17" s="1"/>
  <c r="W15" i="3"/>
  <c r="AT7" i="6" s="1"/>
  <c r="AY7" i="17" s="1"/>
  <c r="X14" i="3"/>
  <c r="AU6" i="6" s="1"/>
  <c r="AZ6" i="17" s="1"/>
  <c r="K13" i="3"/>
  <c r="AH5" i="6" s="1"/>
  <c r="AM5" i="17" s="1"/>
  <c r="CI15" i="3"/>
  <c r="DF7" i="6" s="1"/>
  <c r="DK7" i="17" s="1"/>
  <c r="AU13" i="3"/>
  <c r="BR5" i="6" s="1"/>
  <c r="BW5" i="17" s="1"/>
  <c r="CH13" i="3"/>
  <c r="DE5" i="6" s="1"/>
  <c r="DJ5" i="17" s="1"/>
  <c r="W13" i="3"/>
  <c r="AT5" i="6" s="1"/>
  <c r="AY5" i="17" s="1"/>
  <c r="BZ13" i="3"/>
  <c r="CW5" i="6" s="1"/>
  <c r="DB5" i="17" s="1"/>
  <c r="CL12" i="3"/>
  <c r="DI4" i="6" s="1"/>
  <c r="DN4" i="17" s="1"/>
  <c r="CC12" i="3"/>
  <c r="CZ4" i="6" s="1"/>
  <c r="DE4" i="17" s="1"/>
  <c r="BJ12" i="3"/>
  <c r="CG4" i="6" s="1"/>
  <c r="CL4" i="17" s="1"/>
  <c r="BF12" i="3"/>
  <c r="CC4" i="6" s="1"/>
  <c r="CH4" i="17" s="1"/>
  <c r="DU36" i="17"/>
  <c r="CF5" i="17"/>
  <c r="DT36" i="17"/>
  <c r="DY36" i="17"/>
  <c r="DV36" i="17"/>
  <c r="DX36" i="17"/>
  <c r="DW36" i="17"/>
  <c r="DZ36" i="17"/>
  <c r="EA36" i="17"/>
  <c r="P25" i="5"/>
  <c r="Q4" i="5"/>
  <c r="O26" i="5"/>
  <c r="P26" i="5"/>
  <c r="Q8" i="5"/>
  <c r="BC14" i="3"/>
  <c r="BZ6" i="6" s="1"/>
  <c r="CE6" i="17" s="1"/>
  <c r="BA13" i="3"/>
  <c r="BX5" i="6" s="1"/>
  <c r="CC5" i="17" s="1"/>
  <c r="Y14" i="3"/>
  <c r="AV6" i="6" s="1"/>
  <c r="BA6" i="17" s="1"/>
  <c r="CM13" i="3"/>
  <c r="DJ5" i="6" s="1"/>
  <c r="DO5" i="17" s="1"/>
  <c r="BG13" i="3"/>
  <c r="CD5" i="6" s="1"/>
  <c r="CI5" i="17" s="1"/>
  <c r="BQ15" i="3"/>
  <c r="CN7" i="6" s="1"/>
  <c r="CS7" i="17" s="1"/>
  <c r="AO15" i="3"/>
  <c r="BL7" i="6" s="1"/>
  <c r="BQ7" i="17" s="1"/>
  <c r="AT13" i="3"/>
  <c r="BQ5" i="6" s="1"/>
  <c r="BV5" i="17" s="1"/>
  <c r="O14" i="3"/>
  <c r="AL6" i="6" s="1"/>
  <c r="AQ6" i="17" s="1"/>
  <c r="BR14" i="3"/>
  <c r="CO6" i="6" s="1"/>
  <c r="CT6" i="17" s="1"/>
  <c r="BQ13" i="3"/>
  <c r="CN5" i="6" s="1"/>
  <c r="CS5" i="17" s="1"/>
  <c r="AS14" i="3"/>
  <c r="BP6" i="6" s="1"/>
  <c r="BU6" i="17" s="1"/>
  <c r="O12" i="3"/>
  <c r="AL4" i="6" s="1"/>
  <c r="AQ4" i="17" s="1"/>
  <c r="AK12" i="3"/>
  <c r="BH4" i="6" s="1"/>
  <c r="BM4" i="17" s="1"/>
  <c r="AE15" i="3"/>
  <c r="BB7" i="6" s="1"/>
  <c r="BG7" i="17" s="1"/>
  <c r="BS15" i="3"/>
  <c r="CP7" i="6" s="1"/>
  <c r="CU7" i="17" s="1"/>
  <c r="CL15" i="3"/>
  <c r="DI7" i="6" s="1"/>
  <c r="DN7" i="17" s="1"/>
  <c r="BR15" i="3"/>
  <c r="CO7" i="6" s="1"/>
  <c r="CT7" i="17" s="1"/>
  <c r="AC13" i="3"/>
  <c r="AZ5" i="6" s="1"/>
  <c r="BE5" i="17" s="1"/>
  <c r="AA15" i="3"/>
  <c r="AX7" i="6" s="1"/>
  <c r="BC7" i="17" s="1"/>
  <c r="CF12" i="3"/>
  <c r="DC4" i="6" s="1"/>
  <c r="DH4" i="17" s="1"/>
  <c r="AB13" i="3"/>
  <c r="AY5" i="6" s="1"/>
  <c r="BD5" i="17" s="1"/>
  <c r="BS13" i="3"/>
  <c r="CP5" i="6" s="1"/>
  <c r="CU5" i="17" s="1"/>
  <c r="CB15" i="3"/>
  <c r="CY7" i="6" s="1"/>
  <c r="DD7" i="17" s="1"/>
  <c r="BK14" i="3"/>
  <c r="CH6" i="6" s="1"/>
  <c r="CM6" i="17" s="1"/>
  <c r="BI15" i="3"/>
  <c r="CF7" i="6" s="1"/>
  <c r="CK7" i="17" s="1"/>
  <c r="CJ13" i="3"/>
  <c r="DG5" i="6" s="1"/>
  <c r="DL5" i="17" s="1"/>
  <c r="AA13" i="3"/>
  <c r="AX5" i="6" s="1"/>
  <c r="BC5" i="17" s="1"/>
  <c r="V12" i="3"/>
  <c r="AS4" i="6" s="1"/>
  <c r="AX4" i="17" s="1"/>
  <c r="BO14" i="3"/>
  <c r="CL6" i="6" s="1"/>
  <c r="CQ6" i="17" s="1"/>
  <c r="N13" i="3"/>
  <c r="AK5" i="6" s="1"/>
  <c r="AP5" i="17" s="1"/>
  <c r="V13" i="3"/>
  <c r="AS5" i="6" s="1"/>
  <c r="AX5" i="17" s="1"/>
  <c r="BH14" i="3"/>
  <c r="CE6" i="6" s="1"/>
  <c r="CJ6" i="17" s="1"/>
  <c r="AP15" i="3"/>
  <c r="BM7" i="6" s="1"/>
  <c r="BR7" i="17" s="1"/>
  <c r="BA15" i="3"/>
  <c r="BX7" i="6" s="1"/>
  <c r="CC7" i="17" s="1"/>
  <c r="AC14" i="3"/>
  <c r="AZ6" i="6" s="1"/>
  <c r="BE6" i="17" s="1"/>
  <c r="AX15" i="3"/>
  <c r="BU7" i="6" s="1"/>
  <c r="BZ7" i="17" s="1"/>
  <c r="CP15" i="3"/>
  <c r="DM7" i="6" s="1"/>
  <c r="DR7" i="17" s="1"/>
  <c r="M14" i="3"/>
  <c r="AJ6" i="6" s="1"/>
  <c r="AO6" i="17" s="1"/>
  <c r="BY15" i="3"/>
  <c r="CV7" i="6" s="1"/>
  <c r="DA7" i="17" s="1"/>
  <c r="BU12" i="3"/>
  <c r="CR4" i="6" s="1"/>
  <c r="CW4" i="17" s="1"/>
  <c r="AM15" i="3"/>
  <c r="BJ7" i="6" s="1"/>
  <c r="BO7" i="17" s="1"/>
  <c r="BK15" i="3"/>
  <c r="CH7" i="6" s="1"/>
  <c r="CM7" i="17" s="1"/>
  <c r="T12" i="3"/>
  <c r="AQ4" i="6" s="1"/>
  <c r="AV4" i="17" s="1"/>
  <c r="AW12" i="3"/>
  <c r="BT4" i="6" s="1"/>
  <c r="BY4" i="17" s="1"/>
  <c r="Z12" i="3"/>
  <c r="AW4" i="6" s="1"/>
  <c r="BB4" i="17" s="1"/>
  <c r="T15" i="3"/>
  <c r="AQ7" i="6" s="1"/>
  <c r="AV7" i="17" s="1"/>
  <c r="BS14" i="3"/>
  <c r="CP6" i="6" s="1"/>
  <c r="CU6" i="17" s="1"/>
  <c r="Q14" i="3"/>
  <c r="AN6" i="6" s="1"/>
  <c r="AE13" i="3"/>
  <c r="BB5" i="6" s="1"/>
  <c r="BG5" i="17" s="1"/>
  <c r="BD14" i="3"/>
  <c r="CA6" i="6" s="1"/>
  <c r="CF6" i="17" s="1"/>
  <c r="CK14" i="3"/>
  <c r="DH6" i="6" s="1"/>
  <c r="DM6" i="17" s="1"/>
  <c r="AL13" i="3"/>
  <c r="BI5" i="6" s="1"/>
  <c r="BN5" i="17" s="1"/>
  <c r="O15" i="3"/>
  <c r="AL7" i="6" s="1"/>
  <c r="AQ7" i="17" s="1"/>
  <c r="AA12" i="3"/>
  <c r="AX4" i="6" s="1"/>
  <c r="BC4" i="17" s="1"/>
  <c r="BY14" i="3"/>
  <c r="CV6" i="6" s="1"/>
  <c r="DA6" i="17" s="1"/>
  <c r="P15" i="3"/>
  <c r="AM7" i="6" s="1"/>
  <c r="AR7" i="17" s="1"/>
  <c r="AJ12" i="3"/>
  <c r="BG4" i="6" s="1"/>
  <c r="BL4" i="17" s="1"/>
  <c r="BV14" i="3"/>
  <c r="CS6" i="6" s="1"/>
  <c r="CX6" i="17" s="1"/>
  <c r="AK4" i="17"/>
  <c r="Q12" i="3"/>
  <c r="AN4" i="6" s="1"/>
  <c r="AT12" i="3"/>
  <c r="BQ4" i="6" s="1"/>
  <c r="BV4" i="17" s="1"/>
  <c r="K15" i="3"/>
  <c r="AH7" i="6" s="1"/>
  <c r="AM7" i="17" s="1"/>
  <c r="CH12" i="3"/>
  <c r="DE4" i="6" s="1"/>
  <c r="DJ4" i="17" s="1"/>
  <c r="CD14" i="3"/>
  <c r="DA6" i="6" s="1"/>
  <c r="DF6" i="17" s="1"/>
  <c r="CC14" i="3"/>
  <c r="CZ6" i="6" s="1"/>
  <c r="DE6" i="17" s="1"/>
  <c r="T14" i="3"/>
  <c r="AQ6" i="6" s="1"/>
  <c r="AV6" i="17" s="1"/>
  <c r="AU15" i="3"/>
  <c r="BR7" i="6" s="1"/>
  <c r="BW7" i="17" s="1"/>
  <c r="V14" i="3"/>
  <c r="AS6" i="6" s="1"/>
  <c r="AX6" i="17" s="1"/>
  <c r="Q15" i="3"/>
  <c r="AN7" i="6" s="1"/>
  <c r="AJ15" i="3"/>
  <c r="BG7" i="6" s="1"/>
  <c r="BL7" i="17" s="1"/>
  <c r="CF15" i="3"/>
  <c r="DC7" i="6" s="1"/>
  <c r="DH7" i="17" s="1"/>
  <c r="AW15" i="3"/>
  <c r="BT7" i="6" s="1"/>
  <c r="BY7" i="17" s="1"/>
  <c r="AF12" i="3"/>
  <c r="BC4" i="6" s="1"/>
  <c r="BH4" i="17" s="1"/>
  <c r="AK5" i="17"/>
  <c r="BV13" i="3"/>
  <c r="CS5" i="6" s="1"/>
  <c r="CX5" i="17" s="1"/>
  <c r="BU14" i="3"/>
  <c r="CR6" i="6" s="1"/>
  <c r="CW6" i="17" s="1"/>
  <c r="CJ25" i="17"/>
  <c r="CD13" i="3"/>
  <c r="DA5" i="6" s="1"/>
  <c r="DF5" i="17" s="1"/>
  <c r="CB13" i="3"/>
  <c r="CY5" i="6" s="1"/>
  <c r="DD5" i="17" s="1"/>
  <c r="P13" i="3"/>
  <c r="AM5" i="6" s="1"/>
  <c r="AR5" i="17" s="1"/>
  <c r="BC13" i="3"/>
  <c r="BZ5" i="6" s="1"/>
  <c r="CE5" i="17" s="1"/>
  <c r="BT13" i="3"/>
  <c r="CQ5" i="6" s="1"/>
  <c r="CV5" i="17" s="1"/>
  <c r="BO13" i="3"/>
  <c r="CL5" i="6" s="1"/>
  <c r="CQ5" i="17" s="1"/>
  <c r="AM13" i="3"/>
  <c r="BJ5" i="6" s="1"/>
  <c r="BO5" i="17" s="1"/>
  <c r="BB13" i="3"/>
  <c r="BY5" i="6" s="1"/>
  <c r="CD5" i="17" s="1"/>
  <c r="AW13" i="3"/>
  <c r="BT5" i="6" s="1"/>
  <c r="BY5" i="17" s="1"/>
  <c r="CQ13" i="3"/>
  <c r="DN5" i="6" s="1"/>
  <c r="DS5" i="17" s="1"/>
  <c r="CK13" i="3"/>
  <c r="DH5" i="6" s="1"/>
  <c r="DM5" i="17" s="1"/>
  <c r="X13" i="3"/>
  <c r="AU5" i="6" s="1"/>
  <c r="AZ5" i="17" s="1"/>
  <c r="J13" i="3"/>
  <c r="AG5" i="6" s="1"/>
  <c r="AL5" i="17" s="1"/>
  <c r="M13" i="3"/>
  <c r="AJ5" i="6" s="1"/>
  <c r="AO5" i="17" s="1"/>
  <c r="Z13" i="3"/>
  <c r="AW5" i="6" s="1"/>
  <c r="BB5" i="17" s="1"/>
  <c r="R13" i="3"/>
  <c r="AO5" i="6" s="1"/>
  <c r="AT5" i="17" s="1"/>
  <c r="BZ15" i="3"/>
  <c r="CW7" i="6" s="1"/>
  <c r="DB7" i="17" s="1"/>
  <c r="AN15" i="3"/>
  <c r="BK7" i="6" s="1"/>
  <c r="BP7" i="17" s="1"/>
  <c r="U15" i="3"/>
  <c r="AR7" i="6" s="1"/>
  <c r="AW7" i="17" s="1"/>
  <c r="BU15" i="3"/>
  <c r="CR7" i="6" s="1"/>
  <c r="CW7" i="17" s="1"/>
  <c r="CA15" i="3"/>
  <c r="CX7" i="6" s="1"/>
  <c r="DC7" i="17" s="1"/>
  <c r="BC15" i="3"/>
  <c r="BZ7" i="6" s="1"/>
  <c r="CE7" i="17" s="1"/>
  <c r="BD15" i="3"/>
  <c r="CA7" i="6" s="1"/>
  <c r="CF7" i="17" s="1"/>
  <c r="CC15" i="3"/>
  <c r="CZ7" i="6" s="1"/>
  <c r="DE7" i="17" s="1"/>
  <c r="Z15" i="3"/>
  <c r="AW7" i="6" s="1"/>
  <c r="BB7" i="17" s="1"/>
  <c r="AD12" i="3"/>
  <c r="BA4" i="6" s="1"/>
  <c r="BF4" i="17" s="1"/>
  <c r="M12" i="3"/>
  <c r="AJ4" i="6" s="1"/>
  <c r="AO4" i="17" s="1"/>
  <c r="BL12" i="3"/>
  <c r="CI4" i="6" s="1"/>
  <c r="CN4" i="17" s="1"/>
  <c r="U12" i="3"/>
  <c r="AR4" i="6" s="1"/>
  <c r="AW4" i="17" s="1"/>
  <c r="AL12" i="3"/>
  <c r="BI4" i="6" s="1"/>
  <c r="BN4" i="17" s="1"/>
  <c r="AC12" i="3"/>
  <c r="AZ4" i="6" s="1"/>
  <c r="BE4" i="17" s="1"/>
  <c r="CM12" i="3"/>
  <c r="DJ4" i="6" s="1"/>
  <c r="DO4" i="17" s="1"/>
  <c r="CE12" i="3"/>
  <c r="DB4" i="6" s="1"/>
  <c r="DG4" i="17" s="1"/>
  <c r="CQ12" i="3"/>
  <c r="DN4" i="6" s="1"/>
  <c r="DS4" i="17" s="1"/>
  <c r="S12" i="3"/>
  <c r="AP4" i="6" s="1"/>
  <c r="AU4" i="17" s="1"/>
  <c r="BW12" i="3"/>
  <c r="CT4" i="6" s="1"/>
  <c r="CY4" i="17" s="1"/>
  <c r="R12" i="3"/>
  <c r="AO4" i="6" s="1"/>
  <c r="AT4" i="17" s="1"/>
  <c r="AL14" i="3"/>
  <c r="BI6" i="6" s="1"/>
  <c r="BN6" i="17" s="1"/>
  <c r="AK14" i="3"/>
  <c r="BH6" i="6" s="1"/>
  <c r="BM6" i="17" s="1"/>
  <c r="AP14" i="3"/>
  <c r="BM6" i="6" s="1"/>
  <c r="BR6" i="17" s="1"/>
  <c r="BT14" i="3"/>
  <c r="CQ6" i="6" s="1"/>
  <c r="CV6" i="17" s="1"/>
  <c r="S14" i="3"/>
  <c r="AP6" i="6" s="1"/>
  <c r="AU6" i="17" s="1"/>
  <c r="CI14" i="3"/>
  <c r="DF6" i="6" s="1"/>
  <c r="DK6" i="17" s="1"/>
  <c r="L14" i="3"/>
  <c r="AI6" i="6" s="1"/>
  <c r="AN6" i="17" s="1"/>
  <c r="AN14" i="3"/>
  <c r="BK6" i="6" s="1"/>
  <c r="BP6" i="17" s="1"/>
  <c r="AB14" i="3"/>
  <c r="AY6" i="6" s="1"/>
  <c r="BD6" i="17" s="1"/>
  <c r="AW14" i="3"/>
  <c r="BT6" i="6" s="1"/>
  <c r="BY6" i="17" s="1"/>
  <c r="BQ14" i="3"/>
  <c r="CN6" i="6" s="1"/>
  <c r="CS6" i="17" s="1"/>
  <c r="AH14" i="3"/>
  <c r="BE6" i="6" s="1"/>
  <c r="BJ6" i="17" s="1"/>
  <c r="AU14" i="3"/>
  <c r="BR6" i="6" s="1"/>
  <c r="BW6" i="17" s="1"/>
  <c r="BW36" i="17" s="1"/>
  <c r="W14" i="3"/>
  <c r="AT6" i="6" s="1"/>
  <c r="AY6" i="17" s="1"/>
  <c r="N14" i="3"/>
  <c r="AK6" i="6" s="1"/>
  <c r="AP6" i="17" s="1"/>
  <c r="CF14" i="3"/>
  <c r="DC6" i="6" s="1"/>
  <c r="DH6" i="17" s="1"/>
  <c r="AF13" i="3"/>
  <c r="BC5" i="6" s="1"/>
  <c r="BH5" i="17" s="1"/>
  <c r="CL13" i="3"/>
  <c r="DI5" i="6" s="1"/>
  <c r="DN5" i="17" s="1"/>
  <c r="AH15" i="3"/>
  <c r="BE7" i="6" s="1"/>
  <c r="BJ7" i="17" s="1"/>
  <c r="BE13" i="3"/>
  <c r="CB5" i="6" s="1"/>
  <c r="CG5" i="17" s="1"/>
  <c r="BG15" i="3"/>
  <c r="CD7" i="6" s="1"/>
  <c r="CI7" i="17" s="1"/>
  <c r="AD14" i="3"/>
  <c r="BA6" i="6" s="1"/>
  <c r="BF6" i="17" s="1"/>
  <c r="BQ12" i="3"/>
  <c r="CN4" i="6" s="1"/>
  <c r="CS4" i="17" s="1"/>
  <c r="BO15" i="3"/>
  <c r="CL7" i="6" s="1"/>
  <c r="CQ7" i="17" s="1"/>
  <c r="BE15" i="3"/>
  <c r="CB7" i="6" s="1"/>
  <c r="CG7" i="17" s="1"/>
  <c r="AQ15" i="3"/>
  <c r="BN7" i="6" s="1"/>
  <c r="BS7" i="17" s="1"/>
  <c r="CN13" i="3"/>
  <c r="DK5" i="6" s="1"/>
  <c r="DP5" i="17" s="1"/>
  <c r="U14" i="3"/>
  <c r="AR6" i="6" s="1"/>
  <c r="AW6" i="17" s="1"/>
  <c r="BN15" i="3"/>
  <c r="CK7" i="6" s="1"/>
  <c r="CP7" i="17" s="1"/>
  <c r="BJ15" i="3"/>
  <c r="CG7" i="6" s="1"/>
  <c r="CL7" i="17" s="1"/>
  <c r="BL14" i="3"/>
  <c r="CI6" i="6" s="1"/>
  <c r="CN6" i="17" s="1"/>
  <c r="BH12" i="3"/>
  <c r="CE4" i="6" s="1"/>
  <c r="CJ4" i="17" s="1"/>
  <c r="CK12" i="3"/>
  <c r="DH4" i="6" s="1"/>
  <c r="DM4" i="17" s="1"/>
  <c r="CI13" i="3"/>
  <c r="DF5" i="6" s="1"/>
  <c r="DK5" i="17" s="1"/>
  <c r="AX12" i="3"/>
  <c r="BU4" i="6" s="1"/>
  <c r="BZ4" i="17" s="1"/>
  <c r="AR14" i="3"/>
  <c r="BO6" i="6" s="1"/>
  <c r="BT6" i="17" s="1"/>
  <c r="AH13" i="3"/>
  <c r="BE5" i="6" s="1"/>
  <c r="BJ5" i="17" s="1"/>
  <c r="AV14" i="3"/>
  <c r="BS6" i="6" s="1"/>
  <c r="BX6" i="17" s="1"/>
  <c r="AQ14" i="3"/>
  <c r="BN6" i="6" s="1"/>
  <c r="BS6" i="17" s="1"/>
  <c r="AI13" i="3"/>
  <c r="BF5" i="6" s="1"/>
  <c r="BK5" i="17" s="1"/>
  <c r="W12" i="3"/>
  <c r="AT4" i="6" s="1"/>
  <c r="AY4" i="17" s="1"/>
  <c r="AI12" i="3"/>
  <c r="BF4" i="6" s="1"/>
  <c r="BK4" i="17" s="1"/>
  <c r="AE12" i="3"/>
  <c r="BB4" i="6" s="1"/>
  <c r="BG4" i="17" s="1"/>
  <c r="BG36" i="17" s="1"/>
  <c r="CE13" i="3"/>
  <c r="DB5" i="6" s="1"/>
  <c r="DG5" i="17" s="1"/>
  <c r="BI14" i="3"/>
  <c r="CF6" i="6" s="1"/>
  <c r="CK6" i="17" s="1"/>
  <c r="Z14" i="3"/>
  <c r="AW6" i="6" s="1"/>
  <c r="BB6" i="17" s="1"/>
  <c r="AX13" i="3"/>
  <c r="BU5" i="6" s="1"/>
  <c r="BZ5" i="17" s="1"/>
  <c r="AP13" i="3"/>
  <c r="BM5" i="6" s="1"/>
  <c r="BR5" i="17" s="1"/>
  <c r="AY13" i="3"/>
  <c r="BV5" i="6" s="1"/>
  <c r="CA5" i="17" s="1"/>
  <c r="BW14" i="3"/>
  <c r="CT6" i="6" s="1"/>
  <c r="CY6" i="17" s="1"/>
  <c r="CA12" i="3"/>
  <c r="CX4" i="6" s="1"/>
  <c r="DC4" i="17" s="1"/>
  <c r="BP12" i="3"/>
  <c r="CM4" i="6" s="1"/>
  <c r="CR4" i="17" s="1"/>
  <c r="AL15" i="3"/>
  <c r="BI7" i="6" s="1"/>
  <c r="BN7" i="17" s="1"/>
  <c r="AP12" i="3"/>
  <c r="BM4" i="6" s="1"/>
  <c r="BR4" i="17" s="1"/>
  <c r="AR13" i="3"/>
  <c r="BO5" i="6" s="1"/>
  <c r="BT5" i="17" s="1"/>
  <c r="CE15" i="3"/>
  <c r="DB7" i="6" s="1"/>
  <c r="DG7" i="17" s="1"/>
  <c r="X15" i="3"/>
  <c r="AU7" i="6" s="1"/>
  <c r="AZ7" i="17" s="1"/>
  <c r="P12" i="3"/>
  <c r="AM4" i="6" s="1"/>
  <c r="AR4" i="17" s="1"/>
  <c r="M15" i="3"/>
  <c r="AJ7" i="6" s="1"/>
  <c r="AO7" i="17" s="1"/>
  <c r="BP13" i="3"/>
  <c r="CM5" i="6" s="1"/>
  <c r="CR5" i="17" s="1"/>
  <c r="BT15" i="3"/>
  <c r="CQ7" i="6" s="1"/>
  <c r="CV7" i="17" s="1"/>
  <c r="AG15" i="3"/>
  <c r="BD7" i="6" s="1"/>
  <c r="BI7" i="17" s="1"/>
  <c r="CM14" i="3"/>
  <c r="DJ6" i="6" s="1"/>
  <c r="DO6" i="17" s="1"/>
  <c r="CQ14" i="3"/>
  <c r="DN6" i="6" s="1"/>
  <c r="DS6" i="17" s="1"/>
  <c r="AI15" i="3"/>
  <c r="BF7" i="6" s="1"/>
  <c r="BK7" i="17" s="1"/>
  <c r="I15" i="3"/>
  <c r="AF7" i="6" s="1"/>
  <c r="CH14" i="3"/>
  <c r="DE6" i="6" s="1"/>
  <c r="DJ6" i="17" s="1"/>
  <c r="BM15" i="3"/>
  <c r="CJ7" i="6" s="1"/>
  <c r="CO7" i="17" s="1"/>
  <c r="CO14" i="3"/>
  <c r="DL6" i="6" s="1"/>
  <c r="DQ6" i="17" s="1"/>
  <c r="DQ36" i="17" s="1"/>
  <c r="T13" i="3"/>
  <c r="AQ5" i="6" s="1"/>
  <c r="AV5" i="17" s="1"/>
  <c r="CG13" i="3"/>
  <c r="DD5" i="6" s="1"/>
  <c r="DI5" i="17" s="1"/>
  <c r="BX13" i="3"/>
  <c r="CU5" i="6" s="1"/>
  <c r="CZ5" i="17" s="1"/>
  <c r="L13" i="3"/>
  <c r="AI5" i="6" s="1"/>
  <c r="AN5" i="17" s="1"/>
  <c r="CA14" i="3"/>
  <c r="CX6" i="6" s="1"/>
  <c r="DC6" i="17" s="1"/>
  <c r="CB12" i="3"/>
  <c r="CY4" i="6" s="1"/>
  <c r="DD4" i="17" s="1"/>
  <c r="AT15" i="3"/>
  <c r="BQ7" i="6" s="1"/>
  <c r="BV7" i="17" s="1"/>
  <c r="BV15" i="3"/>
  <c r="CS7" i="6" s="1"/>
  <c r="CX7" i="17" s="1"/>
  <c r="CF13" i="3"/>
  <c r="DC5" i="6" s="1"/>
  <c r="DH5" i="17" s="1"/>
  <c r="R14" i="3"/>
  <c r="AO6" i="6" s="1"/>
  <c r="AT6" i="17" s="1"/>
  <c r="BO12" i="3"/>
  <c r="CL4" i="6" s="1"/>
  <c r="CQ4" i="17" s="1"/>
  <c r="BK12" i="3"/>
  <c r="CH4" i="6" s="1"/>
  <c r="CM4" i="17" s="1"/>
  <c r="CL14" i="3"/>
  <c r="DI6" i="6" s="1"/>
  <c r="DN6" i="17" s="1"/>
  <c r="BB12" i="3"/>
  <c r="BY4" i="6" s="1"/>
  <c r="CD4" i="17" s="1"/>
  <c r="BF13" i="3"/>
  <c r="CC5" i="6" s="1"/>
  <c r="CH5" i="17" s="1"/>
  <c r="AS12" i="3"/>
  <c r="BP4" i="6" s="1"/>
  <c r="BU4" i="17" s="1"/>
  <c r="AO12" i="3"/>
  <c r="BL4" i="6" s="1"/>
  <c r="BQ4" i="17" s="1"/>
  <c r="BH15" i="3"/>
  <c r="CE7" i="6" s="1"/>
  <c r="CJ7" i="17" s="1"/>
  <c r="CP13" i="3"/>
  <c r="DM5" i="6" s="1"/>
  <c r="DR5" i="17" s="1"/>
  <c r="AS15" i="3"/>
  <c r="BP7" i="6" s="1"/>
  <c r="BU7" i="17" s="1"/>
  <c r="CJ12" i="3"/>
  <c r="DG4" i="6" s="1"/>
  <c r="DL4" i="17" s="1"/>
  <c r="AZ14" i="3"/>
  <c r="BW6" i="6" s="1"/>
  <c r="CB6" i="17" s="1"/>
  <c r="BG14" i="3"/>
  <c r="CD6" i="6" s="1"/>
  <c r="CI6" i="17" s="1"/>
  <c r="BN13" i="3"/>
  <c r="CK5" i="6" s="1"/>
  <c r="CP5" i="17" s="1"/>
  <c r="BB14" i="3"/>
  <c r="BY6" i="6" s="1"/>
  <c r="CD6" i="17" s="1"/>
  <c r="AF14" i="3"/>
  <c r="BC6" i="6" s="1"/>
  <c r="BH6" i="17" s="1"/>
  <c r="BN14" i="3"/>
  <c r="CK6" i="6" s="1"/>
  <c r="CP6" i="17" s="1"/>
  <c r="BJ14" i="3"/>
  <c r="CG6" i="6" s="1"/>
  <c r="CL6" i="17" s="1"/>
  <c r="AG12" i="3"/>
  <c r="BD4" i="6" s="1"/>
  <c r="BI4" i="17" s="1"/>
  <c r="Y13" i="3"/>
  <c r="AV5" i="6" s="1"/>
  <c r="BA5" i="17" s="1"/>
  <c r="U13" i="3"/>
  <c r="AR5" i="6" s="1"/>
  <c r="AW5" i="17" s="1"/>
  <c r="BS12" i="3"/>
  <c r="CP4" i="6" s="1"/>
  <c r="CU4" i="17" s="1"/>
  <c r="BR13" i="3"/>
  <c r="CO5" i="6" s="1"/>
  <c r="CT5" i="17" s="1"/>
  <c r="L15" i="3"/>
  <c r="AI7" i="6" s="1"/>
  <c r="AN7" i="17" s="1"/>
  <c r="L12" i="3"/>
  <c r="AI4" i="6" s="1"/>
  <c r="AN4" i="17" s="1"/>
  <c r="K14" i="3"/>
  <c r="AH6" i="6" s="1"/>
  <c r="AM6" i="17" s="1"/>
  <c r="Y15" i="3"/>
  <c r="AV7" i="6" s="1"/>
  <c r="BA7" i="17" s="1"/>
  <c r="CG14" i="3"/>
  <c r="DD6" i="6" s="1"/>
  <c r="DI6" i="17" s="1"/>
  <c r="AK6" i="17"/>
  <c r="AO13" i="3"/>
  <c r="BL5" i="6" s="1"/>
  <c r="BQ5" i="17" s="1"/>
  <c r="BX14" i="3"/>
  <c r="CU6" i="6" s="1"/>
  <c r="CZ6" i="17" s="1"/>
  <c r="AO14" i="3"/>
  <c r="BL6" i="6" s="1"/>
  <c r="BQ6" i="17" s="1"/>
  <c r="AK13" i="3"/>
  <c r="BH5" i="6" s="1"/>
  <c r="BM5" i="17" s="1"/>
  <c r="AG13" i="3"/>
  <c r="BD5" i="6" s="1"/>
  <c r="BI5" i="17" s="1"/>
  <c r="AR15" i="3"/>
  <c r="BO7" i="6" s="1"/>
  <c r="BT7" i="17" s="1"/>
  <c r="AQ13" i="3"/>
  <c r="BN5" i="6" s="1"/>
  <c r="BS5" i="17" s="1"/>
  <c r="AN12" i="3"/>
  <c r="BK4" i="6" s="1"/>
  <c r="BP4" i="17" s="1"/>
  <c r="BB15" i="3"/>
  <c r="BY7" i="6" s="1"/>
  <c r="CD7" i="17" s="1"/>
  <c r="BI12" i="3"/>
  <c r="CF4" i="6" s="1"/>
  <c r="CK4" i="17" s="1"/>
  <c r="BA12" i="3"/>
  <c r="BX4" i="6" s="1"/>
  <c r="CC4" i="17" s="1"/>
  <c r="S13" i="3"/>
  <c r="AP5" i="6" s="1"/>
  <c r="AU5" i="17" s="1"/>
  <c r="P14" i="3"/>
  <c r="AM6" i="6" s="1"/>
  <c r="AR6" i="17" s="1"/>
  <c r="BF15" i="3"/>
  <c r="CC7" i="6" s="1"/>
  <c r="CH7" i="17" s="1"/>
  <c r="X12" i="3"/>
  <c r="AU4" i="6" s="1"/>
  <c r="AZ4" i="17" s="1"/>
  <c r="AJ14" i="3"/>
  <c r="BG6" i="6" s="1"/>
  <c r="BL6" i="17" s="1"/>
  <c r="N15" i="3"/>
  <c r="AK7" i="6" s="1"/>
  <c r="AP7" i="17" s="1"/>
  <c r="J15" i="3"/>
  <c r="AG7" i="6" s="1"/>
  <c r="AL7" i="17" s="1"/>
  <c r="BN12" i="3"/>
  <c r="CK4" i="6" s="1"/>
  <c r="CP4" i="17" s="1"/>
  <c r="AG14" i="3"/>
  <c r="BD6" i="6" s="1"/>
  <c r="BI6" i="17" s="1"/>
  <c r="CD12" i="3"/>
  <c r="DA4" i="6" s="1"/>
  <c r="DF4" i="17" s="1"/>
  <c r="CJ14" i="3"/>
  <c r="DG6" i="6" s="1"/>
  <c r="DL6" i="17" s="1"/>
  <c r="AA14" i="3"/>
  <c r="AX6" i="6" s="1"/>
  <c r="BC6" i="17" s="1"/>
  <c r="AJ13" i="3"/>
  <c r="BG5" i="6" s="1"/>
  <c r="BL5" i="17" s="1"/>
  <c r="AQ12" i="3"/>
  <c r="BN4" i="6" s="1"/>
  <c r="BS4" i="17" s="1"/>
  <c r="Q13" i="3"/>
  <c r="AN5" i="6" s="1"/>
  <c r="BM14" i="3"/>
  <c r="CJ6" i="6" s="1"/>
  <c r="CO6" i="17" s="1"/>
  <c r="V15" i="3"/>
  <c r="AS7" i="6" s="1"/>
  <c r="AX7" i="17" s="1"/>
  <c r="N12" i="3"/>
  <c r="AK4" i="6" s="1"/>
  <c r="AP4" i="17" s="1"/>
  <c r="CI12" i="3"/>
  <c r="DF4" i="6" s="1"/>
  <c r="DK4" i="17" s="1"/>
  <c r="BY12" i="3"/>
  <c r="CV4" i="6" s="1"/>
  <c r="DA4" i="17" s="1"/>
  <c r="BW15" i="3"/>
  <c r="CT7" i="6" s="1"/>
  <c r="CY7" i="17" s="1"/>
  <c r="BU13" i="3"/>
  <c r="CR5" i="6" s="1"/>
  <c r="CW5" i="17" s="1"/>
  <c r="AK15" i="3"/>
  <c r="BH7" i="6" s="1"/>
  <c r="BM7" i="17" s="1"/>
  <c r="BZ12" i="3"/>
  <c r="CW4" i="6" s="1"/>
  <c r="DB4" i="17" s="1"/>
  <c r="CN15" i="3"/>
  <c r="DK7" i="6" s="1"/>
  <c r="DP7" i="17" s="1"/>
  <c r="AV12" i="3"/>
  <c r="BS4" i="6" s="1"/>
  <c r="BX4" i="17" s="1"/>
  <c r="AM14" i="3"/>
  <c r="BJ6" i="6" s="1"/>
  <c r="BO6" i="17" s="1"/>
  <c r="S15" i="3"/>
  <c r="AP7" i="6" s="1"/>
  <c r="AU7" i="17" s="1"/>
  <c r="CK15" i="3"/>
  <c r="DH7" i="6" s="1"/>
  <c r="DM7" i="17" s="1"/>
  <c r="J14" i="3"/>
  <c r="AG6" i="6" s="1"/>
  <c r="AL6" i="17" s="1"/>
  <c r="AB12" i="3"/>
  <c r="AY4" i="6" s="1"/>
  <c r="BD4" i="17" s="1"/>
  <c r="BD36" i="17" s="1"/>
  <c r="CD15" i="3"/>
  <c r="DA7" i="6" s="1"/>
  <c r="DF7" i="17" s="1"/>
  <c r="AY15" i="3"/>
  <c r="BV7" i="6" s="1"/>
  <c r="CA7" i="17" s="1"/>
  <c r="AZ13" i="3"/>
  <c r="BW5" i="6" s="1"/>
  <c r="CB5" i="17" s="1"/>
  <c r="AH12" i="3"/>
  <c r="BE4" i="6" s="1"/>
  <c r="BJ4" i="17" s="1"/>
  <c r="BZ14" i="3"/>
  <c r="CW6" i="6" s="1"/>
  <c r="DB6" i="17" s="1"/>
  <c r="BX15" i="3"/>
  <c r="CU7" i="6" s="1"/>
  <c r="CZ7" i="17" s="1"/>
  <c r="BW13" i="3"/>
  <c r="CT5" i="6" s="1"/>
  <c r="CY5" i="17" s="1"/>
  <c r="BF14" i="3"/>
  <c r="CC6" i="6" s="1"/>
  <c r="CH6" i="17" s="1"/>
  <c r="AY14" i="3"/>
  <c r="BV6" i="6" s="1"/>
  <c r="CA6" i="17" s="1"/>
  <c r="CQ15" i="3"/>
  <c r="DN7" i="6" s="1"/>
  <c r="DS7" i="17" s="1"/>
  <c r="CJ26" i="17"/>
  <c r="CJ28" i="17"/>
  <c r="CJ27" i="17"/>
  <c r="DP36" i="17" l="1"/>
  <c r="DR36" i="17"/>
  <c r="CK36" i="17"/>
  <c r="CU36" i="17"/>
  <c r="CC36" i="17"/>
  <c r="CS36" i="17"/>
  <c r="CB36" i="17"/>
  <c r="AM36" i="17"/>
  <c r="BP36" i="17"/>
  <c r="BX36" i="17"/>
  <c r="CL36" i="17"/>
  <c r="CX36" i="17"/>
  <c r="DB36" i="17"/>
  <c r="AS4" i="17"/>
  <c r="N12" i="5"/>
  <c r="K12" i="5"/>
  <c r="H12" i="5"/>
  <c r="E12" i="5"/>
  <c r="M12" i="5"/>
  <c r="J12" i="5"/>
  <c r="G12" i="5"/>
  <c r="D12" i="5"/>
  <c r="L12" i="5"/>
  <c r="R12" i="5" s="1"/>
  <c r="I12" i="5"/>
  <c r="F12" i="5"/>
  <c r="AS6" i="17"/>
  <c r="M14" i="5"/>
  <c r="J14" i="5"/>
  <c r="G14" i="5"/>
  <c r="D14" i="5"/>
  <c r="L14" i="5"/>
  <c r="R14" i="5" s="1"/>
  <c r="I14" i="5"/>
  <c r="F14" i="5"/>
  <c r="N14" i="5"/>
  <c r="K14" i="5"/>
  <c r="H14" i="5"/>
  <c r="E14" i="5"/>
  <c r="AS7" i="17"/>
  <c r="M15" i="5"/>
  <c r="J15" i="5"/>
  <c r="G15" i="5"/>
  <c r="D15" i="5"/>
  <c r="L15" i="5"/>
  <c r="R15" i="5" s="1"/>
  <c r="I15" i="5"/>
  <c r="F15" i="5"/>
  <c r="N15" i="5"/>
  <c r="K15" i="5"/>
  <c r="H15" i="5"/>
  <c r="E15" i="5"/>
  <c r="AS5" i="17"/>
  <c r="M13" i="5"/>
  <c r="J13" i="5"/>
  <c r="G13" i="5"/>
  <c r="D13" i="5"/>
  <c r="L13" i="5"/>
  <c r="R13" i="5" s="1"/>
  <c r="R27" i="5" s="1"/>
  <c r="I13" i="5"/>
  <c r="F13" i="5"/>
  <c r="N13" i="5"/>
  <c r="K13" i="5"/>
  <c r="H13" i="5"/>
  <c r="E13" i="5"/>
  <c r="BS36" i="17"/>
  <c r="BU36" i="17"/>
  <c r="CA36" i="17"/>
  <c r="BF36" i="17"/>
  <c r="AV36" i="17"/>
  <c r="DI36" i="17"/>
  <c r="DF36" i="17"/>
  <c r="CM36" i="17"/>
  <c r="CT36" i="17"/>
  <c r="CO36" i="17"/>
  <c r="BA36" i="17"/>
  <c r="CH36" i="17"/>
  <c r="CZ36" i="17"/>
  <c r="AT36" i="17"/>
  <c r="AL36" i="17"/>
  <c r="DE36" i="17"/>
  <c r="CI36" i="17"/>
  <c r="CE36" i="17"/>
  <c r="CJ36" i="17"/>
  <c r="CG36" i="17"/>
  <c r="CF36" i="17"/>
  <c r="BT36" i="17"/>
  <c r="DO36" i="17"/>
  <c r="DN36" i="17"/>
  <c r="BO36" i="17"/>
  <c r="AY36" i="17"/>
  <c r="AP36" i="17"/>
  <c r="CV36" i="17"/>
  <c r="BC36" i="17"/>
  <c r="CD36" i="17"/>
  <c r="BZ36" i="17"/>
  <c r="CY36" i="17"/>
  <c r="AR36" i="17"/>
  <c r="AU36" i="17"/>
  <c r="CW36" i="17"/>
  <c r="AX36" i="17"/>
  <c r="DM36" i="17"/>
  <c r="DS36" i="17"/>
  <c r="DJ36" i="17"/>
  <c r="AN36" i="17"/>
  <c r="CQ36" i="17"/>
  <c r="DG36" i="17"/>
  <c r="DA36" i="17"/>
  <c r="BV36" i="17"/>
  <c r="BM36" i="17"/>
  <c r="D21" i="5"/>
  <c r="BJ36" i="17"/>
  <c r="CP36" i="17"/>
  <c r="BH36" i="17"/>
  <c r="DK36" i="17"/>
  <c r="DL36" i="17"/>
  <c r="BR36" i="17"/>
  <c r="BK36" i="17"/>
  <c r="BE36" i="17"/>
  <c r="AS36" i="17"/>
  <c r="AQ36" i="17"/>
  <c r="BN36" i="17"/>
  <c r="CR36" i="17"/>
  <c r="AW36" i="17"/>
  <c r="AZ36" i="17"/>
  <c r="DD36" i="17"/>
  <c r="DC36" i="17"/>
  <c r="CN36" i="17"/>
  <c r="BL36" i="17"/>
  <c r="BB36" i="17"/>
  <c r="BI36" i="17"/>
  <c r="BQ36" i="17"/>
  <c r="AO36" i="17"/>
  <c r="BY36" i="17"/>
  <c r="DH36" i="17"/>
  <c r="Q26" i="5"/>
  <c r="Q25" i="5"/>
  <c r="O14" i="5"/>
  <c r="P18" i="5"/>
  <c r="Q18" i="5" s="1"/>
  <c r="L23" i="5"/>
  <c r="J6" i="5"/>
  <c r="G22" i="5"/>
  <c r="I10" i="5"/>
  <c r="R10" i="5" s="1"/>
  <c r="L19" i="5"/>
  <c r="K23" i="5"/>
  <c r="H21" i="5"/>
  <c r="R21" i="5" s="1"/>
  <c r="M4" i="5"/>
  <c r="D4" i="5"/>
  <c r="I6" i="5"/>
  <c r="R6" i="5" s="1"/>
  <c r="E10" i="5"/>
  <c r="L18" i="5"/>
  <c r="N23" i="5"/>
  <c r="G17" i="5"/>
  <c r="I17" i="5"/>
  <c r="R17" i="5" s="1"/>
  <c r="H20" i="5"/>
  <c r="R20" i="5" s="1"/>
  <c r="K21" i="5"/>
  <c r="D22" i="5"/>
  <c r="G9" i="5"/>
  <c r="M5" i="5"/>
  <c r="L8" i="5"/>
  <c r="F4" i="5"/>
  <c r="N10" i="5"/>
  <c r="J10" i="5"/>
  <c r="M16" i="5"/>
  <c r="D8" i="5"/>
  <c r="M19" i="5"/>
  <c r="J22" i="5"/>
  <c r="I18" i="5"/>
  <c r="R18" i="5" s="1"/>
  <c r="I19" i="5"/>
  <c r="R19" i="5" s="1"/>
  <c r="F16" i="5"/>
  <c r="N20" i="5"/>
  <c r="K16" i="5"/>
  <c r="J19" i="5"/>
  <c r="N5" i="5"/>
  <c r="N4" i="5"/>
  <c r="H8" i="5"/>
  <c r="D6" i="5"/>
  <c r="L10" i="5"/>
  <c r="H17" i="5"/>
  <c r="J18" i="5"/>
  <c r="E6" i="5"/>
  <c r="F19" i="5"/>
  <c r="E19" i="5"/>
  <c r="N18" i="5"/>
  <c r="E17" i="5"/>
  <c r="G16" i="5"/>
  <c r="L5" i="5"/>
  <c r="E4" i="5"/>
  <c r="G4" i="5"/>
  <c r="H6" i="5"/>
  <c r="M10" i="5"/>
  <c r="E16" i="5"/>
  <c r="K20" i="5"/>
  <c r="M22" i="5"/>
  <c r="J23" i="5"/>
  <c r="I22" i="5"/>
  <c r="M18" i="5"/>
  <c r="N17" i="5"/>
  <c r="G21" i="5"/>
  <c r="K18" i="5"/>
  <c r="D5" i="5"/>
  <c r="E9" i="5"/>
  <c r="H4" i="5"/>
  <c r="E8" i="5"/>
  <c r="F10" i="5"/>
  <c r="H16" i="5"/>
  <c r="N21" i="5"/>
  <c r="M8" i="5"/>
  <c r="G23" i="5"/>
  <c r="M23" i="5"/>
  <c r="L22" i="5"/>
  <c r="G20" i="5"/>
  <c r="H19" i="5"/>
  <c r="J21" i="5"/>
  <c r="I9" i="5"/>
  <c r="R9" i="5" s="1"/>
  <c r="D9" i="5"/>
  <c r="K4" i="5"/>
  <c r="G10" i="5"/>
  <c r="E20" i="5"/>
  <c r="G18" i="5"/>
  <c r="F9" i="5"/>
  <c r="F23" i="5"/>
  <c r="E22" i="5"/>
  <c r="J16" i="5"/>
  <c r="J20" i="5"/>
  <c r="L16" i="5"/>
  <c r="M21" i="5"/>
  <c r="D19" i="5"/>
  <c r="M9" i="5"/>
  <c r="H5" i="5"/>
  <c r="L4" i="5"/>
  <c r="M6" i="5"/>
  <c r="F6" i="5"/>
  <c r="K17" i="5"/>
  <c r="D23" i="5"/>
  <c r="I23" i="5"/>
  <c r="H22" i="5"/>
  <c r="R22" i="5" s="1"/>
  <c r="E18" i="5"/>
  <c r="F17" i="5"/>
  <c r="M20" i="5"/>
  <c r="K19" i="5"/>
  <c r="F18" i="5"/>
  <c r="F21" i="5"/>
  <c r="D17" i="5"/>
  <c r="H9" i="5"/>
  <c r="G5" i="5"/>
  <c r="J4" i="5"/>
  <c r="I8" i="5"/>
  <c r="R8" i="5" s="1"/>
  <c r="H10" i="5"/>
  <c r="K6" i="5"/>
  <c r="K22" i="5"/>
  <c r="H18" i="5"/>
  <c r="N19" i="5"/>
  <c r="F20" i="5"/>
  <c r="I16" i="5"/>
  <c r="R16" i="5" s="1"/>
  <c r="I21" i="5"/>
  <c r="D20" i="5"/>
  <c r="L9" i="5"/>
  <c r="K5" i="5"/>
  <c r="K8" i="5"/>
  <c r="F8" i="5"/>
  <c r="L6" i="5"/>
  <c r="K10" i="5"/>
  <c r="E5" i="5"/>
  <c r="K9" i="5"/>
  <c r="E23" i="5"/>
  <c r="N22" i="5"/>
  <c r="J17" i="5"/>
  <c r="I20" i="5"/>
  <c r="N16" i="5"/>
  <c r="L17" i="5"/>
  <c r="L21" i="5"/>
  <c r="D16" i="5"/>
  <c r="F5" i="5"/>
  <c r="J9" i="5"/>
  <c r="J8" i="5"/>
  <c r="N8" i="5"/>
  <c r="D10" i="5"/>
  <c r="I5" i="5"/>
  <c r="R5" i="5" s="1"/>
  <c r="E7" i="5"/>
  <c r="H11" i="5"/>
  <c r="L7" i="5"/>
  <c r="K7" i="5"/>
  <c r="I7" i="5"/>
  <c r="R7" i="5" s="1"/>
  <c r="E11" i="5"/>
  <c r="N11" i="5"/>
  <c r="N7" i="5"/>
  <c r="J11" i="5"/>
  <c r="G11" i="5"/>
  <c r="M7" i="5"/>
  <c r="H7" i="5"/>
  <c r="G7" i="5"/>
  <c r="K11" i="5"/>
  <c r="F11" i="5"/>
  <c r="D11" i="5"/>
  <c r="L11" i="5"/>
  <c r="D7" i="5"/>
  <c r="F7" i="5"/>
  <c r="M11" i="5"/>
  <c r="I11" i="5"/>
  <c r="R11" i="5" s="1"/>
  <c r="J7" i="5"/>
  <c r="H23" i="5"/>
  <c r="R23" i="5" s="1"/>
  <c r="F22" i="5"/>
  <c r="M17" i="5"/>
  <c r="G19" i="5"/>
  <c r="L20" i="5"/>
  <c r="E21" i="5"/>
  <c r="D18" i="5"/>
  <c r="J5" i="5"/>
  <c r="N9" i="5"/>
  <c r="I4" i="5"/>
  <c r="R4" i="5" s="1"/>
  <c r="G8" i="5"/>
  <c r="N6" i="5"/>
  <c r="G6" i="5"/>
  <c r="O16" i="5"/>
  <c r="P16" i="5"/>
  <c r="O18" i="5"/>
  <c r="P22" i="5"/>
  <c r="Q22" i="5" s="1"/>
  <c r="O22" i="5"/>
  <c r="P21" i="5"/>
  <c r="Q21" i="5" s="1"/>
  <c r="O21" i="5"/>
  <c r="P19" i="5"/>
  <c r="Q19" i="5" s="1"/>
  <c r="O19" i="5"/>
  <c r="P17" i="5"/>
  <c r="Q17" i="5" s="1"/>
  <c r="O17" i="5"/>
  <c r="O23" i="5"/>
  <c r="P23" i="5"/>
  <c r="Q23" i="5" s="1"/>
  <c r="P20" i="5"/>
  <c r="O20" i="5"/>
  <c r="P13" i="5"/>
  <c r="Q13" i="5" s="1"/>
  <c r="O13" i="5"/>
  <c r="P14" i="5"/>
  <c r="Q14" i="5" s="1"/>
  <c r="P15" i="5"/>
  <c r="Q15" i="5" s="1"/>
  <c r="O15" i="5"/>
  <c r="P12" i="5"/>
  <c r="O12" i="5"/>
  <c r="AK7" i="17"/>
  <c r="AK36" i="17" s="1"/>
  <c r="T12" i="5" l="1"/>
  <c r="R26" i="5"/>
  <c r="R25" i="5"/>
  <c r="R28" i="5"/>
  <c r="S23" i="5"/>
  <c r="R29" i="5"/>
  <c r="O28" i="5"/>
  <c r="O27" i="5"/>
  <c r="S17" i="5"/>
  <c r="P29" i="5"/>
  <c r="Q20" i="5"/>
  <c r="P28" i="5"/>
  <c r="Q16" i="5"/>
  <c r="S18" i="5"/>
  <c r="S19" i="5"/>
  <c r="S21" i="5"/>
  <c r="Q12" i="5"/>
  <c r="P27" i="5"/>
  <c r="S14" i="5"/>
  <c r="S6" i="5"/>
  <c r="S10" i="5"/>
  <c r="S13" i="5"/>
  <c r="S5" i="5"/>
  <c r="S9" i="5"/>
  <c r="S22" i="5"/>
  <c r="S15" i="5"/>
  <c r="S7" i="5"/>
  <c r="S11" i="5"/>
  <c r="O29" i="5"/>
  <c r="T6" i="5"/>
  <c r="EO33" i="17"/>
  <c r="T11" i="5"/>
  <c r="T18" i="5"/>
  <c r="T14" i="5"/>
  <c r="T10" i="5"/>
  <c r="T22" i="5"/>
  <c r="T16" i="5"/>
  <c r="T7" i="5"/>
  <c r="T9" i="5"/>
  <c r="T15" i="5"/>
  <c r="T23" i="5"/>
  <c r="T19" i="5"/>
  <c r="T4" i="5"/>
  <c r="T8" i="5"/>
  <c r="T20" i="5"/>
  <c r="T21" i="5"/>
  <c r="T13" i="5"/>
  <c r="T5" i="5"/>
  <c r="T17" i="5"/>
  <c r="EO34" i="17" l="1"/>
  <c r="Q28" i="5"/>
  <c r="S16" i="5"/>
  <c r="S28" i="5" s="1"/>
  <c r="Q27" i="5"/>
  <c r="S12" i="5"/>
  <c r="S8" i="5"/>
  <c r="S26" i="5" s="1"/>
  <c r="S4" i="5"/>
  <c r="S25" i="5" s="1"/>
  <c r="S20" i="5"/>
  <c r="S29" i="5" s="1"/>
  <c r="Q29" i="5"/>
  <c r="T28" i="5"/>
  <c r="T29" i="5"/>
  <c r="T25" i="5"/>
  <c r="T26" i="5"/>
  <c r="T27" i="5"/>
  <c r="U11" i="5"/>
  <c r="U7" i="5"/>
  <c r="U19" i="5"/>
  <c r="U9" i="5"/>
  <c r="U23" i="5"/>
  <c r="U21" i="5"/>
  <c r="U15" i="5"/>
  <c r="U13" i="5"/>
  <c r="U17" i="5"/>
  <c r="U5" i="5"/>
  <c r="U6" i="5"/>
  <c r="U8" i="5" l="1"/>
  <c r="U16" i="5"/>
  <c r="U20" i="5"/>
  <c r="U12" i="5"/>
  <c r="S27" i="5"/>
  <c r="U4" i="5"/>
  <c r="U14" i="5"/>
  <c r="U27" i="5" s="1"/>
  <c r="V27" i="5" s="1"/>
  <c r="U10" i="5"/>
  <c r="U18" i="5"/>
  <c r="U22" i="5"/>
  <c r="U29" i="5" s="1"/>
  <c r="V29" i="5" s="1"/>
  <c r="V17" i="5" l="1"/>
  <c r="V19" i="5"/>
  <c r="V18" i="5"/>
  <c r="V16" i="5"/>
  <c r="U25" i="5"/>
  <c r="V25" i="5" s="1"/>
  <c r="V7" i="5"/>
  <c r="V4" i="5"/>
  <c r="V5" i="5"/>
  <c r="V6" i="5"/>
  <c r="V13" i="5"/>
  <c r="V14" i="5"/>
  <c r="V15" i="5"/>
  <c r="V12" i="5"/>
  <c r="V21" i="5"/>
  <c r="V23" i="5"/>
  <c r="V20" i="5"/>
  <c r="V22" i="5"/>
  <c r="V10" i="5"/>
  <c r="V8" i="5"/>
  <c r="V9" i="5"/>
  <c r="V11" i="5"/>
  <c r="U26" i="5"/>
  <c r="V26" i="5" s="1"/>
  <c r="U28" i="5"/>
  <c r="V28" i="5" s="1"/>
  <c r="F28" i="17"/>
  <c r="F26" i="17"/>
  <c r="F25" i="17"/>
  <c r="F27" i="17"/>
  <c r="F11" i="17" l="1"/>
  <c r="F9" i="17"/>
  <c r="F10" i="17"/>
  <c r="F12" i="17"/>
  <c r="F19" i="17"/>
  <c r="F17" i="17"/>
  <c r="F20" i="17"/>
  <c r="F18" i="17"/>
  <c r="F16" i="17"/>
  <c r="G16" i="17" s="1"/>
  <c r="F15" i="17"/>
  <c r="F13" i="17"/>
  <c r="G13" i="17" s="1"/>
  <c r="F14" i="17"/>
  <c r="G14" i="17" s="1"/>
  <c r="F21" i="17"/>
  <c r="F22" i="17"/>
  <c r="F24" i="17"/>
  <c r="F23" i="17"/>
  <c r="G15" i="17" l="1"/>
  <c r="G20" i="17"/>
  <c r="G18" i="17"/>
  <c r="G19" i="17"/>
  <c r="CJ33" i="17"/>
  <c r="CV33" i="17"/>
  <c r="DH33" i="17"/>
  <c r="DT33" i="17"/>
  <c r="EF33" i="17"/>
  <c r="CK33" i="17"/>
  <c r="CW33" i="17"/>
  <c r="DI33" i="17"/>
  <c r="DU33" i="17"/>
  <c r="EG33" i="17"/>
  <c r="CL33" i="17"/>
  <c r="CX33" i="17"/>
  <c r="DJ33" i="17"/>
  <c r="DV33" i="17"/>
  <c r="EH33" i="17"/>
  <c r="CM33" i="17"/>
  <c r="CY33" i="17"/>
  <c r="DK33" i="17"/>
  <c r="DW33" i="17"/>
  <c r="EI33" i="17"/>
  <c r="CN33" i="17"/>
  <c r="CZ33" i="17"/>
  <c r="DL33" i="17"/>
  <c r="DX33" i="17"/>
  <c r="EJ33" i="17"/>
  <c r="CO33" i="17"/>
  <c r="DA33" i="17"/>
  <c r="DM33" i="17"/>
  <c r="DY33" i="17"/>
  <c r="CP33" i="17"/>
  <c r="DB33" i="17"/>
  <c r="DN33" i="17"/>
  <c r="DZ33" i="17"/>
  <c r="CQ33" i="17"/>
  <c r="DC33" i="17"/>
  <c r="DO33" i="17"/>
  <c r="EA33" i="17"/>
  <c r="CR33" i="17"/>
  <c r="DD33" i="17"/>
  <c r="DP33" i="17"/>
  <c r="EB33" i="17"/>
  <c r="CS33" i="17"/>
  <c r="DE33" i="17"/>
  <c r="DQ33" i="17"/>
  <c r="EC33" i="17"/>
  <c r="CT33" i="17"/>
  <c r="DF33" i="17"/>
  <c r="DR33" i="17"/>
  <c r="ED33" i="17"/>
  <c r="CU33" i="17"/>
  <c r="DG33" i="17"/>
  <c r="DS33" i="17"/>
  <c r="EE33" i="17"/>
  <c r="G12" i="17"/>
  <c r="CT31" i="17"/>
  <c r="DF31" i="17"/>
  <c r="DR31" i="17"/>
  <c r="ED31" i="17"/>
  <c r="CU31" i="17"/>
  <c r="DG31" i="17"/>
  <c r="DS31" i="17"/>
  <c r="EE31" i="17"/>
  <c r="CJ31" i="17"/>
  <c r="CV31" i="17"/>
  <c r="DH31" i="17"/>
  <c r="DT31" i="17"/>
  <c r="EF31" i="17"/>
  <c r="CK31" i="17"/>
  <c r="CW31" i="17"/>
  <c r="DI31" i="17"/>
  <c r="DU31" i="17"/>
  <c r="EG31" i="17"/>
  <c r="CL31" i="17"/>
  <c r="CX31" i="17"/>
  <c r="DJ31" i="17"/>
  <c r="DV31" i="17"/>
  <c r="EH31" i="17"/>
  <c r="CM31" i="17"/>
  <c r="CY31" i="17"/>
  <c r="DK31" i="17"/>
  <c r="DW31" i="17"/>
  <c r="EI31" i="17"/>
  <c r="CN31" i="17"/>
  <c r="CZ31" i="17"/>
  <c r="DL31" i="17"/>
  <c r="DX31" i="17"/>
  <c r="EJ31" i="17"/>
  <c r="CO31" i="17"/>
  <c r="DA31" i="17"/>
  <c r="DM31" i="17"/>
  <c r="DY31" i="17"/>
  <c r="CP31" i="17"/>
  <c r="DB31" i="17"/>
  <c r="DN31" i="17"/>
  <c r="DZ31" i="17"/>
  <c r="CQ31" i="17"/>
  <c r="DC31" i="17"/>
  <c r="DO31" i="17"/>
  <c r="EA31" i="17"/>
  <c r="G10" i="17"/>
  <c r="CR31" i="17"/>
  <c r="DD31" i="17"/>
  <c r="DP31" i="17"/>
  <c r="EB31" i="17"/>
  <c r="CS31" i="17"/>
  <c r="DE31" i="17"/>
  <c r="DQ31" i="17"/>
  <c r="EC31" i="17"/>
  <c r="G23" i="17"/>
  <c r="G22" i="17"/>
  <c r="CM30" i="17"/>
  <c r="CY30" i="17"/>
  <c r="DK30" i="17"/>
  <c r="DW30" i="17"/>
  <c r="EI30" i="17"/>
  <c r="G9" i="17"/>
  <c r="CN30" i="17"/>
  <c r="CZ30" i="17"/>
  <c r="DL30" i="17"/>
  <c r="DX30" i="17"/>
  <c r="EJ30" i="17"/>
  <c r="CO30" i="17"/>
  <c r="DA30" i="17"/>
  <c r="DM30" i="17"/>
  <c r="DY30" i="17"/>
  <c r="CP30" i="17"/>
  <c r="DB30" i="17"/>
  <c r="DN30" i="17"/>
  <c r="DZ30" i="17"/>
  <c r="CQ30" i="17"/>
  <c r="DC30" i="17"/>
  <c r="DO30" i="17"/>
  <c r="EA30" i="17"/>
  <c r="CR30" i="17"/>
  <c r="DD30" i="17"/>
  <c r="DP30" i="17"/>
  <c r="EB30" i="17"/>
  <c r="EK30" i="17"/>
  <c r="CS30" i="17"/>
  <c r="DE30" i="17"/>
  <c r="DQ30" i="17"/>
  <c r="EC30" i="17"/>
  <c r="CT30" i="17"/>
  <c r="DF30" i="17"/>
  <c r="DR30" i="17"/>
  <c r="ED30" i="17"/>
  <c r="CU30" i="17"/>
  <c r="DG30" i="17"/>
  <c r="DS30" i="17"/>
  <c r="EE30" i="17"/>
  <c r="CJ30" i="17"/>
  <c r="CV30" i="17"/>
  <c r="DH30" i="17"/>
  <c r="DT30" i="17"/>
  <c r="EF30" i="17"/>
  <c r="CK30" i="17"/>
  <c r="CW30" i="17"/>
  <c r="DI30" i="17"/>
  <c r="DU30" i="17"/>
  <c r="EG30" i="17"/>
  <c r="CL30" i="17"/>
  <c r="CX30" i="17"/>
  <c r="DJ30" i="17"/>
  <c r="DV30" i="17"/>
  <c r="EH30" i="17"/>
  <c r="G17" i="17"/>
  <c r="G24" i="17"/>
  <c r="G21" i="17"/>
  <c r="CO32" i="17"/>
  <c r="DA32" i="17"/>
  <c r="DM32" i="17"/>
  <c r="DY32" i="17"/>
  <c r="CP32" i="17"/>
  <c r="DB32" i="17"/>
  <c r="DN32" i="17"/>
  <c r="DZ32" i="17"/>
  <c r="CQ32" i="17"/>
  <c r="DC32" i="17"/>
  <c r="DO32" i="17"/>
  <c r="EA32" i="17"/>
  <c r="CR32" i="17"/>
  <c r="DD32" i="17"/>
  <c r="DP32" i="17"/>
  <c r="EB32" i="17"/>
  <c r="CS32" i="17"/>
  <c r="DE32" i="17"/>
  <c r="DQ32" i="17"/>
  <c r="EC32" i="17"/>
  <c r="CT32" i="17"/>
  <c r="DF32" i="17"/>
  <c r="DR32" i="17"/>
  <c r="ED32" i="17"/>
  <c r="CU32" i="17"/>
  <c r="DG32" i="17"/>
  <c r="DS32" i="17"/>
  <c r="EE32" i="17"/>
  <c r="CJ32" i="17"/>
  <c r="CV32" i="17"/>
  <c r="DH32" i="17"/>
  <c r="DT32" i="17"/>
  <c r="EF32" i="17"/>
  <c r="CK32" i="17"/>
  <c r="CW32" i="17"/>
  <c r="DI32" i="17"/>
  <c r="DU32" i="17"/>
  <c r="EG32" i="17"/>
  <c r="CL32" i="17"/>
  <c r="CX32" i="17"/>
  <c r="DJ32" i="17"/>
  <c r="DV32" i="17"/>
  <c r="EH32" i="17"/>
  <c r="CM32" i="17"/>
  <c r="CY32" i="17"/>
  <c r="DK32" i="17"/>
  <c r="DW32" i="17"/>
  <c r="EI32" i="17"/>
  <c r="G11" i="17"/>
  <c r="CN32" i="17"/>
  <c r="CZ32" i="17"/>
  <c r="DL32" i="17"/>
  <c r="DX32" i="17"/>
  <c r="EJ32" i="17"/>
  <c r="EK31" i="17"/>
  <c r="EK33" i="17"/>
  <c r="EK32" i="17"/>
  <c r="BL30" i="17" l="1"/>
  <c r="BX30" i="17"/>
  <c r="BA30" i="17"/>
  <c r="BM30" i="17"/>
  <c r="BY30" i="17"/>
  <c r="BB30" i="17"/>
  <c r="BN30" i="17"/>
  <c r="BZ30" i="17"/>
  <c r="BC30" i="17"/>
  <c r="BO30" i="17"/>
  <c r="CA30" i="17"/>
  <c r="BD30" i="17"/>
  <c r="BP30" i="17"/>
  <c r="CB30" i="17"/>
  <c r="BE30" i="17"/>
  <c r="BQ30" i="17"/>
  <c r="CC30" i="17"/>
  <c r="BF30" i="17"/>
  <c r="BR30" i="17"/>
  <c r="CD30" i="17"/>
  <c r="BG30" i="17"/>
  <c r="BS30" i="17"/>
  <c r="CE30" i="17"/>
  <c r="BH30" i="17"/>
  <c r="BT30" i="17"/>
  <c r="CF30" i="17"/>
  <c r="CI30" i="17"/>
  <c r="H9" i="17"/>
  <c r="BI30" i="17"/>
  <c r="BU30" i="17"/>
  <c r="CG30" i="17"/>
  <c r="BJ30" i="17"/>
  <c r="BV30" i="17"/>
  <c r="CH30" i="17"/>
  <c r="BK30" i="17"/>
  <c r="BW30" i="17"/>
  <c r="BF33" i="17"/>
  <c r="BR33" i="17"/>
  <c r="CD33" i="17"/>
  <c r="BG33" i="17"/>
  <c r="BS33" i="17"/>
  <c r="CE33" i="17"/>
  <c r="BH33" i="17"/>
  <c r="BT33" i="17"/>
  <c r="CF33" i="17"/>
  <c r="BI33" i="17"/>
  <c r="BU33" i="17"/>
  <c r="CG33" i="17"/>
  <c r="BJ33" i="17"/>
  <c r="BV33" i="17"/>
  <c r="CH33" i="17"/>
  <c r="BK33" i="17"/>
  <c r="BW33" i="17"/>
  <c r="CI33" i="17"/>
  <c r="BL33" i="17"/>
  <c r="BX33" i="17"/>
  <c r="BA33" i="17"/>
  <c r="BM33" i="17"/>
  <c r="BY33" i="17"/>
  <c r="BB33" i="17"/>
  <c r="BN33" i="17"/>
  <c r="BZ33" i="17"/>
  <c r="BC33" i="17"/>
  <c r="BO33" i="17"/>
  <c r="CA33" i="17"/>
  <c r="BD33" i="17"/>
  <c r="BP33" i="17"/>
  <c r="CB33" i="17"/>
  <c r="BE33" i="17"/>
  <c r="BQ33" i="17"/>
  <c r="CC33" i="17"/>
  <c r="BB31" i="17"/>
  <c r="BN31" i="17"/>
  <c r="BZ31" i="17"/>
  <c r="BC31" i="17"/>
  <c r="BO31" i="17"/>
  <c r="CA31" i="17"/>
  <c r="BD31" i="17"/>
  <c r="BP31" i="17"/>
  <c r="CB31" i="17"/>
  <c r="BE31" i="17"/>
  <c r="BQ31" i="17"/>
  <c r="CC31" i="17"/>
  <c r="BF31" i="17"/>
  <c r="BR31" i="17"/>
  <c r="CD31" i="17"/>
  <c r="BG31" i="17"/>
  <c r="BS31" i="17"/>
  <c r="CE31" i="17"/>
  <c r="BH31" i="17"/>
  <c r="BT31" i="17"/>
  <c r="CF31" i="17"/>
  <c r="CI31" i="17"/>
  <c r="BI31" i="17"/>
  <c r="BU31" i="17"/>
  <c r="CG31" i="17"/>
  <c r="BJ31" i="17"/>
  <c r="BV31" i="17"/>
  <c r="CH31" i="17"/>
  <c r="BK31" i="17"/>
  <c r="BW31" i="17"/>
  <c r="BL31" i="17"/>
  <c r="BX31" i="17"/>
  <c r="BA31" i="17"/>
  <c r="BM31" i="17"/>
  <c r="BY31" i="17"/>
  <c r="BD32" i="17"/>
  <c r="BP32" i="17"/>
  <c r="CB32" i="17"/>
  <c r="BE32" i="17"/>
  <c r="BQ32" i="17"/>
  <c r="CC32" i="17"/>
  <c r="BF32" i="17"/>
  <c r="BR32" i="17"/>
  <c r="CD32" i="17"/>
  <c r="BG32" i="17"/>
  <c r="BS32" i="17"/>
  <c r="CE32" i="17"/>
  <c r="BH32" i="17"/>
  <c r="BT32" i="17"/>
  <c r="CF32" i="17"/>
  <c r="BI32" i="17"/>
  <c r="BU32" i="17"/>
  <c r="CG32" i="17"/>
  <c r="BJ32" i="17"/>
  <c r="BV32" i="17"/>
  <c r="CH32" i="17"/>
  <c r="BK32" i="17"/>
  <c r="BW32" i="17"/>
  <c r="CI32" i="17"/>
  <c r="BL32" i="17"/>
  <c r="BX32" i="17"/>
  <c r="BA32" i="17"/>
  <c r="BM32" i="17"/>
  <c r="BY32" i="17"/>
  <c r="BB32" i="17"/>
  <c r="BN32" i="17"/>
  <c r="BZ32" i="17"/>
  <c r="BC32" i="17"/>
  <c r="BO32" i="17"/>
  <c r="CA32" i="17"/>
  <c r="H21" i="17"/>
  <c r="H13" i="17"/>
  <c r="DJ37" i="17"/>
  <c r="H14" i="17"/>
  <c r="DH37" i="17"/>
  <c r="DZ37" i="17"/>
  <c r="CU37" i="17"/>
  <c r="H24" i="17"/>
  <c r="H12" i="17"/>
  <c r="DE37" i="17"/>
  <c r="DM37" i="17"/>
  <c r="H15" i="17"/>
  <c r="H10" i="17"/>
  <c r="DC37" i="17"/>
  <c r="CY37" i="17"/>
  <c r="DW37" i="17"/>
  <c r="CV37" i="17"/>
  <c r="DX37" i="17"/>
  <c r="DU37" i="17"/>
  <c r="EA37" i="17"/>
  <c r="DT37" i="17"/>
  <c r="DV37" i="17"/>
  <c r="DD37" i="17"/>
  <c r="DF37" i="17"/>
  <c r="DQ37" i="17"/>
  <c r="DS37" i="17"/>
  <c r="H11" i="17"/>
  <c r="CW37" i="17"/>
  <c r="DP37" i="17"/>
  <c r="DG37" i="17"/>
  <c r="DI37" i="17"/>
  <c r="DR37" i="17"/>
  <c r="H22" i="17"/>
  <c r="EC37" i="17"/>
  <c r="CZ37" i="17"/>
  <c r="CX37" i="17"/>
  <c r="DO37" i="17"/>
  <c r="DL37" i="17"/>
  <c r="DB37" i="17"/>
  <c r="DA37" i="17"/>
  <c r="H23" i="17"/>
  <c r="DY37" i="17"/>
  <c r="DK37" i="17"/>
  <c r="DN37" i="17"/>
  <c r="EB37" i="17"/>
  <c r="H16" i="17"/>
  <c r="AQ33" i="17" l="1"/>
  <c r="AZ30" i="17"/>
  <c r="AT31" i="17"/>
  <c r="AX31" i="17"/>
  <c r="AN31" i="17"/>
  <c r="AL31" i="17"/>
  <c r="CJ37" i="17"/>
  <c r="AW33" i="17"/>
  <c r="AX33" i="17"/>
  <c r="AM31" i="17"/>
  <c r="AL33" i="17"/>
  <c r="AW31" i="17"/>
  <c r="AZ31" i="17"/>
  <c r="AP31" i="17"/>
  <c r="AO33" i="17"/>
  <c r="AY31" i="17"/>
  <c r="AS31" i="17"/>
  <c r="AZ33" i="17"/>
  <c r="AK31" i="17"/>
  <c r="AR31" i="17"/>
  <c r="AS33" i="17"/>
  <c r="AN33" i="17"/>
  <c r="CO37" i="17"/>
  <c r="AP30" i="17"/>
  <c r="AR30" i="17"/>
  <c r="AS30" i="17"/>
  <c r="AT30" i="17"/>
  <c r="AU30" i="17"/>
  <c r="AV30" i="17"/>
  <c r="AK30" i="17"/>
  <c r="AW30" i="17"/>
  <c r="AL30" i="17"/>
  <c r="AX30" i="17"/>
  <c r="AQ30" i="17"/>
  <c r="AM30" i="17"/>
  <c r="AY30" i="17"/>
  <c r="AO30" i="17"/>
  <c r="AN30" i="17"/>
  <c r="CS37" i="17"/>
  <c r="CR37" i="17"/>
  <c r="AU33" i="17"/>
  <c r="CT37" i="17"/>
  <c r="AV31" i="17"/>
  <c r="CQ37" i="17"/>
  <c r="AQ31" i="17"/>
  <c r="AL32" i="17"/>
  <c r="AX32" i="17"/>
  <c r="AN32" i="17"/>
  <c r="AZ32" i="17"/>
  <c r="AO32" i="17"/>
  <c r="AP32" i="17"/>
  <c r="AQ32" i="17"/>
  <c r="AR32" i="17"/>
  <c r="AS32" i="17"/>
  <c r="AW32" i="17"/>
  <c r="AT32" i="17"/>
  <c r="AY32" i="17"/>
  <c r="AU32" i="17"/>
  <c r="AK32" i="17"/>
  <c r="AM32" i="17"/>
  <c r="AV32" i="17"/>
  <c r="AP33" i="17"/>
  <c r="CM37" i="17"/>
  <c r="AT33" i="17"/>
  <c r="AY33" i="17"/>
  <c r="CP37" i="17"/>
  <c r="AV33" i="17"/>
  <c r="AR33" i="17"/>
  <c r="AM33" i="17"/>
  <c r="CL37" i="17"/>
  <c r="AU31" i="17"/>
  <c r="AK33" i="17"/>
  <c r="CN37" i="17"/>
  <c r="AO31" i="17"/>
  <c r="CK37" i="17"/>
  <c r="EP31" i="17" l="1"/>
  <c r="EN31" i="17"/>
  <c r="EP30" i="17"/>
  <c r="EN30" i="17"/>
  <c r="EN32" i="17"/>
  <c r="EP32" i="17"/>
  <c r="AO37" i="17"/>
  <c r="AN37" i="17"/>
  <c r="AX37" i="17"/>
  <c r="AS37" i="17"/>
  <c r="AL37" i="17"/>
  <c r="CE37" i="17"/>
  <c r="BU37" i="17"/>
  <c r="BS37" i="17"/>
  <c r="BB37" i="17"/>
  <c r="BG37" i="17"/>
  <c r="AV37" i="17"/>
  <c r="BQ37" i="17"/>
  <c r="BY37" i="17"/>
  <c r="CA37" i="17"/>
  <c r="BE37" i="17"/>
  <c r="BK37" i="17"/>
  <c r="BI37" i="17"/>
  <c r="CB37" i="17"/>
  <c r="AY37" i="17"/>
  <c r="AW37" i="17"/>
  <c r="AU37" i="17"/>
  <c r="BP37" i="17"/>
  <c r="EP33" i="17"/>
  <c r="EN33" i="17"/>
  <c r="AM37" i="17"/>
  <c r="AK37" i="17"/>
  <c r="CD37" i="17"/>
  <c r="BD37" i="17"/>
  <c r="AQ37" i="17"/>
  <c r="BM37" i="17"/>
  <c r="BR37" i="17"/>
  <c r="AR37" i="17"/>
  <c r="BA37" i="17"/>
  <c r="CI37" i="17"/>
  <c r="BF37" i="17"/>
  <c r="BZ37" i="17"/>
  <c r="BX37" i="17"/>
  <c r="CH37" i="17"/>
  <c r="CF37" i="17"/>
  <c r="AT37" i="17"/>
  <c r="BN37" i="17"/>
  <c r="CG37" i="17"/>
  <c r="BW37" i="17"/>
  <c r="BL37" i="17"/>
  <c r="BV37" i="17"/>
  <c r="BT37" i="17"/>
  <c r="BC37" i="17"/>
  <c r="AP37" i="17"/>
  <c r="AZ37" i="17"/>
  <c r="BJ37" i="17"/>
  <c r="BH37" i="17"/>
  <c r="CC37" i="17"/>
  <c r="BO37" i="17"/>
  <c r="EN34" i="17" l="1"/>
  <c r="EP34" i="17"/>
  <c r="EN37" i="17"/>
</calcChain>
</file>

<file path=xl/sharedStrings.xml><?xml version="1.0" encoding="utf-8"?>
<sst xmlns="http://schemas.openxmlformats.org/spreadsheetml/2006/main" count="5863" uniqueCount="4848">
  <si>
    <t>Appendix A: Metro Projections Model Methodology</t>
  </si>
  <si>
    <t>Chicago</t>
  </si>
  <si>
    <t>Detroit</t>
  </si>
  <si>
    <t>Los Angeles</t>
  </si>
  <si>
    <t>Philadelphia</t>
  </si>
  <si>
    <t>Consumer Price Index for All Urban Consumers: All Items</t>
  </si>
  <si>
    <t>Total Number of Homeowners (Thousands)</t>
  </si>
  <si>
    <t>Notes: Where missing values were present, data was interpolated by calculating the average of adjacent values.</t>
  </si>
  <si>
    <t>Source: JCHS tabulations of Moody's Analytics, U.S. Census Bureau estimates.</t>
  </si>
  <si>
    <t>Source: JCHS tabulations of Moody's Analytics, U.S. Census Bureau estimates, Americal Housing Survey estimates.</t>
  </si>
  <si>
    <t>Quarterly Seasonal Adjustment Factors</t>
  </si>
  <si>
    <t>Geography:</t>
  </si>
  <si>
    <t>Description:</t>
  </si>
  <si>
    <t>Source:</t>
  </si>
  <si>
    <t>Native Frequency:</t>
  </si>
  <si>
    <t>Conversion Method:</t>
  </si>
  <si>
    <t>Geography FIP:</t>
  </si>
  <si>
    <t>Start Date: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</si>
  <si>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</si>
  <si>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</si>
  <si>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</si>
  <si>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</si>
  <si>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</si>
  <si>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</si>
  <si>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</si>
  <si>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</si>
  <si>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</si>
  <si>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</si>
  <si>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</si>
  <si>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</si>
  <si>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</si>
  <si>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</si>
  <si>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</si>
  <si>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</si>
  <si>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</si>
  <si>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</si>
  <si>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</si>
  <si>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</si>
  <si>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</si>
  <si>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</si>
  <si>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</si>
  <si>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</si>
  <si>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</si>
  <si>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</si>
  <si>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</si>
  <si>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</si>
  <si>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</si>
  <si>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</si>
  <si>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</si>
  <si>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</si>
  <si>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</si>
  <si>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</si>
  <si>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</si>
  <si>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</si>
  <si>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</si>
  <si>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</si>
  <si>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</si>
  <si>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</si>
  <si>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</si>
  <si>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</si>
  <si>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</si>
  <si>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</si>
  <si>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</si>
  <si>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</si>
  <si>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</si>
  <si>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</si>
  <si>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</si>
  <si>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</si>
  <si>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</si>
  <si>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</si>
  <si>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</si>
  <si>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</si>
  <si>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</si>
  <si>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</si>
  <si>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</si>
  <si>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</si>
  <si>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</si>
  <si>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</si>
  <si>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</si>
  <si>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</si>
  <si>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</si>
  <si>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</si>
  <si>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</si>
  <si>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</si>
  <si>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</si>
  <si>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</si>
  <si>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</si>
  <si>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</si>
  <si>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</si>
  <si>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</si>
  <si>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</si>
  <si>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</si>
  <si>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</si>
  <si>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</si>
  <si>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</si>
  <si>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</si>
  <si>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</si>
  <si>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</si>
  <si>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</si>
  <si>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</si>
  <si>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</si>
  <si>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</si>
  <si>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</si>
  <si>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</si>
  <si>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</si>
  <si>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</si>
  <si>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</si>
  <si>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</si>
  <si>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</si>
  <si>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</si>
  <si>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</si>
  <si>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</si>
  <si>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</si>
  <si>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</si>
  <si>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</si>
  <si>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</si>
  <si>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</si>
  <si>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</si>
  <si>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</si>
  <si>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</si>
  <si>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</si>
  <si>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</si>
  <si>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</si>
  <si>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</si>
  <si>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</si>
  <si>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</si>
  <si>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</si>
  <si>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</si>
  <si>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</si>
  <si>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</si>
  <si>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</si>
  <si>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</si>
  <si>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</si>
  <si>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</si>
  <si>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</si>
  <si>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</si>
  <si>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</si>
  <si>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</si>
  <si>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XCPIU.IUSA</t>
  </si>
  <si>
    <t>United States</t>
  </si>
  <si>
    <t>CPI: Urban Consumer - All items, (Index 1982-84=100, NSA)</t>
  </si>
  <si>
    <t>U.S. Bureau of Labor Statistics (BLS): Consumer Price Index (CPI) [Series ID = CUUR0000SA0]</t>
  </si>
  <si>
    <t>Monthly</t>
  </si>
  <si>
    <t>AVERAGED</t>
  </si>
  <si>
    <t>Retail sales: Building material &amp; garden equipment &amp; supplies dealers, (Mil. USD, SA)</t>
  </si>
  <si>
    <t>U.S. Census Bureau (BOC); Moody's Analytics Estimated</t>
  </si>
  <si>
    <t>Quarterly</t>
  </si>
  <si>
    <t>SUMMED</t>
  </si>
  <si>
    <t>RR444Q.IUSA_MLOS</t>
  </si>
  <si>
    <t>Los Angeles-Long Beach-Anaheim, CA</t>
  </si>
  <si>
    <t>RR444Q.IUSA_MCHI</t>
  </si>
  <si>
    <t>Chicago-Naperville-Elgin, IL-IN-WI</t>
  </si>
  <si>
    <t>RR444Q.IUSA_MPHI</t>
  </si>
  <si>
    <t>Philadelphia-Camden-Wilmington, PA-NJ-DE-MD</t>
  </si>
  <si>
    <t>RR444Q.IUSA_MDET</t>
  </si>
  <si>
    <t>Detroit-Warren-Dearborn, MI</t>
  </si>
  <si>
    <t>Median Sales Price Existing Single-Family Homes, (Ths. USD, SA)</t>
  </si>
  <si>
    <t>National Association of Realtors (NAR): Real Estate Outlook; Moody's Analytics Estimated and Forecasted</t>
  </si>
  <si>
    <t>RHX1MEDQ.IUSA_MLOS</t>
  </si>
  <si>
    <t>RHX1MEDQ.IUSA_MCHI</t>
  </si>
  <si>
    <t>RHX1MEDQ.IUSA_MPHI</t>
  </si>
  <si>
    <t>RHX1MEDQ.IUSA_MDET</t>
  </si>
  <si>
    <t>Housing starts: Single-family privately owned, (#, SAAR)</t>
  </si>
  <si>
    <t>U.S. Census Bureau (BOC): New Residential Construction (C20, C22); Moody's Analytics Estimated</t>
  </si>
  <si>
    <t>RHST1M.IUSA_MLOS</t>
  </si>
  <si>
    <t>RHST1M.IUSA_MCHI</t>
  </si>
  <si>
    <t>RHST1M.IUSA_MPHI</t>
  </si>
  <si>
    <t>RHST1M.IUSA_MDET</t>
  </si>
  <si>
    <t>BuildFax</t>
  </si>
  <si>
    <t>Frequency:</t>
  </si>
  <si>
    <t>Home Improvement Spending</t>
  </si>
  <si>
    <t>JCHS tabulations of AHS</t>
  </si>
  <si>
    <t>Biennial</t>
  </si>
  <si>
    <t>Interpolation and estimation; see previous tables</t>
  </si>
  <si>
    <t>Shift in # of Quarters</t>
  </si>
  <si>
    <t>Benchmark</t>
  </si>
  <si>
    <t>AHS-Based Home Improvement Spending</t>
  </si>
  <si>
    <t>Model Inputs</t>
  </si>
  <si>
    <t>Std Dev of Benchmark</t>
  </si>
  <si>
    <t>Std Dev of Projections</t>
  </si>
  <si>
    <t>Model OUTPUT</t>
  </si>
  <si>
    <t>Leading Indicator of Home Improvement Activity</t>
  </si>
  <si>
    <t>Averaged Benchmarks: 4 metros</t>
  </si>
  <si>
    <t>Averaged Projections: 4 metros</t>
  </si>
  <si>
    <t xml:space="preserve">Within-Metro Shares </t>
  </si>
  <si>
    <t>L(1)</t>
  </si>
  <si>
    <t>L(2)</t>
  </si>
  <si>
    <t>L(3)</t>
  </si>
  <si>
    <t>L(4)</t>
  </si>
  <si>
    <t>L(5)</t>
  </si>
  <si>
    <t>L(6)</t>
  </si>
  <si>
    <t>L(7)</t>
  </si>
  <si>
    <t>L(8)</t>
  </si>
  <si>
    <t>L(9)</t>
  </si>
  <si>
    <t>L(10)</t>
  </si>
  <si>
    <t>Std Deviation</t>
  </si>
  <si>
    <t>Variance</t>
  </si>
  <si>
    <t>1 / Variance</t>
  </si>
  <si>
    <t>Table 1: Calculation of Aggregate Home Improvement Expenditures on an Annual Basis for Four Metropolitan Areas</t>
  </si>
  <si>
    <t>Home Improvement Expenditures Per Homeowner, 3-yr moving avg. - Converted to Nominal $</t>
  </si>
  <si>
    <t>Metro Area Averages</t>
  </si>
  <si>
    <t>Step 3: Four-Quarter Moving Rate of Change in Finalized Nominal Inputs (%)</t>
  </si>
  <si>
    <t>Full Model Weight</t>
  </si>
  <si>
    <t>Average Cross the Four Metropolitan Areas: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</si>
  <si>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</si>
  <si>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</si>
  <si>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</si>
  <si>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</si>
  <si>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</si>
  <si>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</si>
  <si>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</si>
  <si>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</si>
  <si>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2020Q1</t>
  </si>
  <si>
    <t>2020Q2</t>
  </si>
  <si>
    <t>2020Q3</t>
  </si>
  <si>
    <t>2020Q4</t>
  </si>
  <si>
    <t>Home Improvement Expenditures Per Homeowner, 3-yr moving avg. 2019$</t>
  </si>
  <si>
    <t>Notes: Smoothed averages are three-year moving averages centered on middle year. 2014-2019 estimates are for updated metro geographies.</t>
  </si>
  <si>
    <t>Source: JCHS tabulations of 1995-2019 National AHS, annualized with metro-level retail sales of building materials &amp; garden supplies (Moody's Analytics estimated).</t>
  </si>
  <si>
    <t xml:space="preserve">Notes: Time periods for home sales and remodeling project series are shorter due to lack of historical data. </t>
  </si>
  <si>
    <t>Chicago-Naperville-Joliet, IL-IN-WI</t>
  </si>
  <si>
    <t>Detroit-Warren-Livonia, MI</t>
  </si>
  <si>
    <t>Los Angeles-Long Beach-Santa Ana, CA</t>
  </si>
  <si>
    <t>Res properties with 1+ remodeling permits, (#, NSA)</t>
  </si>
  <si>
    <t>BuildFax, Remodeling Residential Project Count</t>
  </si>
  <si>
    <r>
      <t xml:space="preserve">Total Nominal Home Improvement Expenditures </t>
    </r>
    <r>
      <rPr>
        <i/>
        <sz val="11"/>
        <color theme="1"/>
        <rFont val="Calibri"/>
        <family val="2"/>
        <scheme val="minor"/>
      </rPr>
      <t>(Based on 3-yr moving avg. spending estimates)</t>
    </r>
  </si>
  <si>
    <r>
      <t xml:space="preserve">Annual Home Improvement Expenditures </t>
    </r>
    <r>
      <rPr>
        <i/>
        <sz val="11"/>
        <color theme="1"/>
        <rFont val="Calibri"/>
        <family val="2"/>
        <scheme val="minor"/>
      </rPr>
      <t>(Based on 3-yr moving avg. spending estimates)</t>
    </r>
  </si>
  <si>
    <r>
      <t xml:space="preserve">Quarterly Home Improvement Expenditures </t>
    </r>
    <r>
      <rPr>
        <i/>
        <sz val="11"/>
        <color theme="1"/>
        <rFont val="Calibri"/>
        <family val="2"/>
        <scheme val="minor"/>
      </rPr>
      <t>(Based on 3-yr moving avg. spending estimates)</t>
    </r>
  </si>
  <si>
    <t>Partial Model Weight1</t>
  </si>
  <si>
    <t>Partial Model Weight2</t>
  </si>
  <si>
    <t>HSQFAXUM.IUSA_MCHI</t>
  </si>
  <si>
    <t>HSQFAXUM.IUSA_MDET</t>
  </si>
  <si>
    <t>HSQFAXUM.IUSA_MLOS</t>
  </si>
  <si>
    <t>HSQFAXUM.IUSA_MPHI</t>
  </si>
  <si>
    <t>Chicago-Naperville-Elgin, IL-IN-WI Metropolitan Statistical Area</t>
  </si>
  <si>
    <t>Detroit-Warren-Dearborn, MI Metropolitan Statistical Area</t>
  </si>
  <si>
    <t>Los Angeles-Long Beach-Anaheim, CA Metropolitan Statistical Area</t>
  </si>
  <si>
    <t>Philadelphia-Camden-Wilmington, PA-NJ-DE-MD Metropolitan Statistical Area</t>
  </si>
  <si>
    <t>Home sales: Existing - All types, (#, NSA)</t>
  </si>
  <si>
    <t>Moody's Analytics Calculated</t>
  </si>
  <si>
    <t>03/31/1996</t>
  </si>
  <si>
    <t>Updated February 2022 of original accompany to "Projecting Home Improvement Spending at the Metropolitan Area Level", E. La Jeunesse, September 2018.</t>
  </si>
  <si>
    <t>Table 2: Calculation of Aggregate Home Improvement Expenditures on a Quarterly Basis for Four Metropolitan Areas</t>
  </si>
  <si>
    <t>Table 3: Calculation of Benchmark Spending: Four-Quarter Moving Rate of Change in Home Improvement Expenditures on a Quarterly Basis for Four Metropolitan Areas</t>
  </si>
  <si>
    <t>Table 4: Calculation of Annual Rate of Change in Final Model Inputs for Four Metropolitan Areas</t>
  </si>
  <si>
    <t>Table 5: Four-Quarter Moving Rate of Change in Benchmark Spending and Final Inputs with No Lead (Percent)</t>
  </si>
  <si>
    <t>Table 6: Correlations with Benchmark Spending at Varying Leads, Measures of Volatility, and Weight Calculations: 1995:Q4-2019:Q4</t>
  </si>
  <si>
    <t>Table 7: Benchmark Spending, Shifted Inputs at Chosen Quartely Leads, and Final Model Output</t>
  </si>
  <si>
    <r>
      <t xml:space="preserve">Annual Home Improvement Expenditures </t>
    </r>
    <r>
      <rPr>
        <i/>
        <sz val="11"/>
        <color theme="1"/>
        <rFont val="Calibri"/>
        <family val="2"/>
        <scheme val="minor"/>
      </rPr>
      <t>(Four-Quarter Moving Sum)</t>
    </r>
  </si>
  <si>
    <r>
      <t xml:space="preserve">Annual Rate of Change in Home Improvement Expenditures </t>
    </r>
    <r>
      <rPr>
        <i/>
        <sz val="11"/>
        <color theme="1"/>
        <rFont val="Calibri"/>
        <family val="2"/>
        <scheme val="minor"/>
      </rPr>
      <t>(Percent)</t>
    </r>
  </si>
  <si>
    <t>DataBuffet Mnemonic:</t>
  </si>
  <si>
    <r>
      <t>Table 4: Calculation of Annual Rate of Change in Final Model Inputs for Four Metropolitan Areas</t>
    </r>
    <r>
      <rPr>
        <sz val="12"/>
        <color theme="1"/>
        <rFont val="Calibri"/>
        <family val="2"/>
        <scheme val="minor"/>
      </rPr>
      <t xml:space="preserve"> (based on data retreived from Moody's Analytics DataBuffet and BuildFax)</t>
    </r>
  </si>
  <si>
    <t>Step 1: Nominalizing Non-Dollar Inputs: Housing Starts, Home Sales, and Remodeling Permits</t>
  </si>
  <si>
    <t>Step 2: Smoothing Select Inputs: Housing Starts, Home Sales, and Remodeling Permits (4-quarter trailing average)</t>
  </si>
  <si>
    <r>
      <t xml:space="preserve">Table 5: Four-Quarter Moving Rate of Change in Benchmark Spending and Final Inputs with No Lead </t>
    </r>
    <r>
      <rPr>
        <sz val="12"/>
        <color theme="1"/>
        <rFont val="Calibri"/>
        <family val="2"/>
        <scheme val="minor"/>
      </rPr>
      <t>(Percent)</t>
    </r>
  </si>
  <si>
    <t>=I5</t>
  </si>
  <si>
    <t>=J5</t>
  </si>
  <si>
    <t>=K5</t>
  </si>
  <si>
    <t>=L5</t>
  </si>
  <si>
    <t>=M5</t>
  </si>
  <si>
    <t>=N5</t>
  </si>
  <si>
    <t>=O5</t>
  </si>
  <si>
    <t>=P5</t>
  </si>
  <si>
    <t>=Q5</t>
  </si>
  <si>
    <t>=R5</t>
  </si>
  <si>
    <t>=S5</t>
  </si>
  <si>
    <t>=T5</t>
  </si>
  <si>
    <t>=U5</t>
  </si>
  <si>
    <t>=V5</t>
  </si>
  <si>
    <t>=W5</t>
  </si>
  <si>
    <t>=X5</t>
  </si>
  <si>
    <t>=Y5</t>
  </si>
  <si>
    <t>=Z5</t>
  </si>
  <si>
    <t>=AA5</t>
  </si>
  <si>
    <t>=AB5</t>
  </si>
  <si>
    <t>=AC5</t>
  </si>
  <si>
    <t>=AD5</t>
  </si>
  <si>
    <t>=AE5</t>
  </si>
  <si>
    <t>=AF5</t>
  </si>
  <si>
    <t>=AG5</t>
  </si>
  <si>
    <t>=AH5</t>
  </si>
  <si>
    <t>=AI5</t>
  </si>
  <si>
    <t>=AJ5</t>
  </si>
  <si>
    <t>=AK5</t>
  </si>
  <si>
    <t>=AL5</t>
  </si>
  <si>
    <t>=AM5</t>
  </si>
  <si>
    <t>=AN5</t>
  </si>
  <si>
    <t>=AO5</t>
  </si>
  <si>
    <t>=AP5</t>
  </si>
  <si>
    <t>=AQ5</t>
  </si>
  <si>
    <t>=AR5</t>
  </si>
  <si>
    <t>=AS5</t>
  </si>
  <si>
    <t>=AT5</t>
  </si>
  <si>
    <t>=AU5</t>
  </si>
  <si>
    <t>=AV5</t>
  </si>
  <si>
    <t>=AW5</t>
  </si>
  <si>
    <t>=AX5</t>
  </si>
  <si>
    <t>=AY5</t>
  </si>
  <si>
    <t>=AZ5</t>
  </si>
  <si>
    <t>=BA5</t>
  </si>
  <si>
    <t>=BB5</t>
  </si>
  <si>
    <t>=BC5</t>
  </si>
  <si>
    <t>=BD5</t>
  </si>
  <si>
    <t>=BE5</t>
  </si>
  <si>
    <t>=BF5</t>
  </si>
  <si>
    <t>=BG5</t>
  </si>
  <si>
    <t>=BH5</t>
  </si>
  <si>
    <t>=BI5</t>
  </si>
  <si>
    <t>=BJ5</t>
  </si>
  <si>
    <t>=BK5</t>
  </si>
  <si>
    <t>=BL5</t>
  </si>
  <si>
    <t>=BM5</t>
  </si>
  <si>
    <t>=BN5</t>
  </si>
  <si>
    <t>=BO5</t>
  </si>
  <si>
    <t>=BP5</t>
  </si>
  <si>
    <t>=BQ5</t>
  </si>
  <si>
    <t>=BR5</t>
  </si>
  <si>
    <t>=BS5</t>
  </si>
  <si>
    <t>=BT5</t>
  </si>
  <si>
    <t>=BU5</t>
  </si>
  <si>
    <t>=BV5</t>
  </si>
  <si>
    <t>=BW5</t>
  </si>
  <si>
    <t>=BX5</t>
  </si>
  <si>
    <t>=BY5</t>
  </si>
  <si>
    <t>=BZ5</t>
  </si>
  <si>
    <t>=CA5</t>
  </si>
  <si>
    <t>=CB5</t>
  </si>
  <si>
    <t>=CC5</t>
  </si>
  <si>
    <t>=CD5</t>
  </si>
  <si>
    <t>=CE5</t>
  </si>
  <si>
    <t>=CF5</t>
  </si>
  <si>
    <t>=CG5</t>
  </si>
  <si>
    <t>=CH5</t>
  </si>
  <si>
    <t>=CI5</t>
  </si>
  <si>
    <t>=CJ5</t>
  </si>
  <si>
    <t>=CK5</t>
  </si>
  <si>
    <t>=CL5</t>
  </si>
  <si>
    <t>=CM5</t>
  </si>
  <si>
    <t>=CN5</t>
  </si>
  <si>
    <t>=CO5</t>
  </si>
  <si>
    <t>=CP5</t>
  </si>
  <si>
    <t>=CQ5</t>
  </si>
  <si>
    <t>=CR5</t>
  </si>
  <si>
    <t>=CS5</t>
  </si>
  <si>
    <t>=CT5</t>
  </si>
  <si>
    <t>=CU5</t>
  </si>
  <si>
    <t>=CV5</t>
  </si>
  <si>
    <t>=CW5</t>
  </si>
  <si>
    <t>=CX5</t>
  </si>
  <si>
    <t>=CY5</t>
  </si>
  <si>
    <t>=CZ5</t>
  </si>
  <si>
    <t>=DA5</t>
  </si>
  <si>
    <t>=DB5</t>
  </si>
  <si>
    <t>=DC5</t>
  </si>
  <si>
    <t>=DD5</t>
  </si>
  <si>
    <t>=DE5</t>
  </si>
  <si>
    <t>=DF5</t>
  </si>
  <si>
    <t>=DG5</t>
  </si>
  <si>
    <t>=DH5</t>
  </si>
  <si>
    <t>=DI5</t>
  </si>
  <si>
    <t>=DJ5</t>
  </si>
  <si>
    <t>=DK5</t>
  </si>
  <si>
    <t>=DL5</t>
  </si>
  <si>
    <t>=DM5</t>
  </si>
  <si>
    <t>=DN5</t>
  </si>
  <si>
    <t>=DO5</t>
  </si>
  <si>
    <t>=DP5</t>
  </si>
  <si>
    <t>=DQ5</t>
  </si>
  <si>
    <t>=DR5</t>
  </si>
  <si>
    <t>=DS5</t>
  </si>
  <si>
    <t>=DT5</t>
  </si>
  <si>
    <t>=DU5</t>
  </si>
  <si>
    <t>=DV5</t>
  </si>
  <si>
    <t>=DW5</t>
  </si>
  <si>
    <t>=DX5</t>
  </si>
  <si>
    <t>=DY5</t>
  </si>
  <si>
    <t>=DZ5</t>
  </si>
  <si>
    <t>=EA5</t>
  </si>
  <si>
    <t>=I6</t>
  </si>
  <si>
    <t>=J6</t>
  </si>
  <si>
    <t>=K6</t>
  </si>
  <si>
    <t>=L6</t>
  </si>
  <si>
    <t>=M6</t>
  </si>
  <si>
    <t>=N6</t>
  </si>
  <si>
    <t>=O6</t>
  </si>
  <si>
    <t>=P6</t>
  </si>
  <si>
    <t>=Q6</t>
  </si>
  <si>
    <t>=R6</t>
  </si>
  <si>
    <t>=S6</t>
  </si>
  <si>
    <t>=T6</t>
  </si>
  <si>
    <t>=U6</t>
  </si>
  <si>
    <t>=V6</t>
  </si>
  <si>
    <t>=W6</t>
  </si>
  <si>
    <t>=X6</t>
  </si>
  <si>
    <t>=Y6</t>
  </si>
  <si>
    <t>=Z6</t>
  </si>
  <si>
    <t>=AA6</t>
  </si>
  <si>
    <t>=AB6</t>
  </si>
  <si>
    <t>=AC6</t>
  </si>
  <si>
    <t>=AD6</t>
  </si>
  <si>
    <t>=AE6</t>
  </si>
  <si>
    <t>=AF6</t>
  </si>
  <si>
    <t>=AG6</t>
  </si>
  <si>
    <t>=AH6</t>
  </si>
  <si>
    <t>=AI6</t>
  </si>
  <si>
    <t>=AJ6</t>
  </si>
  <si>
    <t>=AK6</t>
  </si>
  <si>
    <t>=AL6</t>
  </si>
  <si>
    <t>=AM6</t>
  </si>
  <si>
    <t>=AN6</t>
  </si>
  <si>
    <t>=AO6</t>
  </si>
  <si>
    <t>=AP6</t>
  </si>
  <si>
    <t>=AQ6</t>
  </si>
  <si>
    <t>=AR6</t>
  </si>
  <si>
    <t>=AS6</t>
  </si>
  <si>
    <t>=AT6</t>
  </si>
  <si>
    <t>=AU6</t>
  </si>
  <si>
    <t>=AV6</t>
  </si>
  <si>
    <t>=AW6</t>
  </si>
  <si>
    <t>=AX6</t>
  </si>
  <si>
    <t>=AY6</t>
  </si>
  <si>
    <t>=AZ6</t>
  </si>
  <si>
    <t>=BA6</t>
  </si>
  <si>
    <t>=BB6</t>
  </si>
  <si>
    <t>=BC6</t>
  </si>
  <si>
    <t>=BD6</t>
  </si>
  <si>
    <t>=BE6</t>
  </si>
  <si>
    <t>=BF6</t>
  </si>
  <si>
    <t>=BG6</t>
  </si>
  <si>
    <t>=BH6</t>
  </si>
  <si>
    <t>=BI6</t>
  </si>
  <si>
    <t>=BJ6</t>
  </si>
  <si>
    <t>=BK6</t>
  </si>
  <si>
    <t>=BL6</t>
  </si>
  <si>
    <t>=BM6</t>
  </si>
  <si>
    <t>=BN6</t>
  </si>
  <si>
    <t>=BO6</t>
  </si>
  <si>
    <t>=BP6</t>
  </si>
  <si>
    <t>=BQ6</t>
  </si>
  <si>
    <t>=BR6</t>
  </si>
  <si>
    <t>=BS6</t>
  </si>
  <si>
    <t>=BT6</t>
  </si>
  <si>
    <t>=BU6</t>
  </si>
  <si>
    <t>=BV6</t>
  </si>
  <si>
    <t>=BW6</t>
  </si>
  <si>
    <t>=BX6</t>
  </si>
  <si>
    <t>=BY6</t>
  </si>
  <si>
    <t>=BZ6</t>
  </si>
  <si>
    <t>=CA6</t>
  </si>
  <si>
    <t>=CB6</t>
  </si>
  <si>
    <t>=CC6</t>
  </si>
  <si>
    <t>=CD6</t>
  </si>
  <si>
    <t>=CE6</t>
  </si>
  <si>
    <t>=CF6</t>
  </si>
  <si>
    <t>=CG6</t>
  </si>
  <si>
    <t>=CH6</t>
  </si>
  <si>
    <t>=CI6</t>
  </si>
  <si>
    <t>=CJ6</t>
  </si>
  <si>
    <t>=CK6</t>
  </si>
  <si>
    <t>=CL6</t>
  </si>
  <si>
    <t>=CM6</t>
  </si>
  <si>
    <t>=CN6</t>
  </si>
  <si>
    <t>=CO6</t>
  </si>
  <si>
    <t>=CP6</t>
  </si>
  <si>
    <t>=CQ6</t>
  </si>
  <si>
    <t>=CR6</t>
  </si>
  <si>
    <t>=CS6</t>
  </si>
  <si>
    <t>=CT6</t>
  </si>
  <si>
    <t>=CU6</t>
  </si>
  <si>
    <t>=CV6</t>
  </si>
  <si>
    <t>=CW6</t>
  </si>
  <si>
    <t>=CX6</t>
  </si>
  <si>
    <t>=CY6</t>
  </si>
  <si>
    <t>=CZ6</t>
  </si>
  <si>
    <t>=DA6</t>
  </si>
  <si>
    <t>=DB6</t>
  </si>
  <si>
    <t>=DC6</t>
  </si>
  <si>
    <t>=DD6</t>
  </si>
  <si>
    <t>=DE6</t>
  </si>
  <si>
    <t>=DF6</t>
  </si>
  <si>
    <t>=DG6</t>
  </si>
  <si>
    <t>=DH6</t>
  </si>
  <si>
    <t>=DI6</t>
  </si>
  <si>
    <t>=DJ6</t>
  </si>
  <si>
    <t>=DK6</t>
  </si>
  <si>
    <t>=DL6</t>
  </si>
  <si>
    <t>=DM6</t>
  </si>
  <si>
    <t>=DN6</t>
  </si>
  <si>
    <t>=DO6</t>
  </si>
  <si>
    <t>=DP6</t>
  </si>
  <si>
    <t>=DQ6</t>
  </si>
  <si>
    <t>=DR6</t>
  </si>
  <si>
    <t>=DS6</t>
  </si>
  <si>
    <t>=DT6</t>
  </si>
  <si>
    <t>=DU6</t>
  </si>
  <si>
    <t>=DV6</t>
  </si>
  <si>
    <t>=DW6</t>
  </si>
  <si>
    <t>=DX6</t>
  </si>
  <si>
    <t>=DY6</t>
  </si>
  <si>
    <t>=DZ6</t>
  </si>
  <si>
    <t>=EA6</t>
  </si>
  <si>
    <t>=I7</t>
  </si>
  <si>
    <t>=J7</t>
  </si>
  <si>
    <t>=K7</t>
  </si>
  <si>
    <t>=L7</t>
  </si>
  <si>
    <t>=M7</t>
  </si>
  <si>
    <t>=N7</t>
  </si>
  <si>
    <t>=O7</t>
  </si>
  <si>
    <t>=P7</t>
  </si>
  <si>
    <t>=Q7</t>
  </si>
  <si>
    <t>=R7</t>
  </si>
  <si>
    <t>=S7</t>
  </si>
  <si>
    <t>=T7</t>
  </si>
  <si>
    <t>=U7</t>
  </si>
  <si>
    <t>=V7</t>
  </si>
  <si>
    <t>=W7</t>
  </si>
  <si>
    <t>=X7</t>
  </si>
  <si>
    <t>=Y7</t>
  </si>
  <si>
    <t>=Z7</t>
  </si>
  <si>
    <t>=AA7</t>
  </si>
  <si>
    <t>=AB7</t>
  </si>
  <si>
    <t>=AC7</t>
  </si>
  <si>
    <t>=AD7</t>
  </si>
  <si>
    <t>=AE7</t>
  </si>
  <si>
    <t>=AF7</t>
  </si>
  <si>
    <t>=AG7</t>
  </si>
  <si>
    <t>=AH7</t>
  </si>
  <si>
    <t>=AI7</t>
  </si>
  <si>
    <t>=AJ7</t>
  </si>
  <si>
    <t>=AK7</t>
  </si>
  <si>
    <t>=AL7</t>
  </si>
  <si>
    <t>=AM7</t>
  </si>
  <si>
    <t>=AN7</t>
  </si>
  <si>
    <t>=AO7</t>
  </si>
  <si>
    <t>=AP7</t>
  </si>
  <si>
    <t>=AQ7</t>
  </si>
  <si>
    <t>=AR7</t>
  </si>
  <si>
    <t>=AS7</t>
  </si>
  <si>
    <t>=AT7</t>
  </si>
  <si>
    <t>=AU7</t>
  </si>
  <si>
    <t>=AV7</t>
  </si>
  <si>
    <t>=AW7</t>
  </si>
  <si>
    <t>=AX7</t>
  </si>
  <si>
    <t>=AY7</t>
  </si>
  <si>
    <t>=AZ7</t>
  </si>
  <si>
    <t>=BA7</t>
  </si>
  <si>
    <t>=BB7</t>
  </si>
  <si>
    <t>=BC7</t>
  </si>
  <si>
    <t>=BD7</t>
  </si>
  <si>
    <t>=BE7</t>
  </si>
  <si>
    <t>=BF7</t>
  </si>
  <si>
    <t>=BG7</t>
  </si>
  <si>
    <t>=BH7</t>
  </si>
  <si>
    <t>=BI7</t>
  </si>
  <si>
    <t>=BJ7</t>
  </si>
  <si>
    <t>=BK7</t>
  </si>
  <si>
    <t>=BL7</t>
  </si>
  <si>
    <t>=BM7</t>
  </si>
  <si>
    <t>=BN7</t>
  </si>
  <si>
    <t>=BO7</t>
  </si>
  <si>
    <t>=BP7</t>
  </si>
  <si>
    <t>=BQ7</t>
  </si>
  <si>
    <t>=BR7</t>
  </si>
  <si>
    <t>=BS7</t>
  </si>
  <si>
    <t>=BT7</t>
  </si>
  <si>
    <t>=BU7</t>
  </si>
  <si>
    <t>=BV7</t>
  </si>
  <si>
    <t>=BW7</t>
  </si>
  <si>
    <t>=BX7</t>
  </si>
  <si>
    <t>=BY7</t>
  </si>
  <si>
    <t>=BZ7</t>
  </si>
  <si>
    <t>=CA7</t>
  </si>
  <si>
    <t>=CB7</t>
  </si>
  <si>
    <t>=CC7</t>
  </si>
  <si>
    <t>=CD7</t>
  </si>
  <si>
    <t>=CE7</t>
  </si>
  <si>
    <t>=CF7</t>
  </si>
  <si>
    <t>=CG7</t>
  </si>
  <si>
    <t>=CH7</t>
  </si>
  <si>
    <t>=CI7</t>
  </si>
  <si>
    <t>=CJ7</t>
  </si>
  <si>
    <t>=CK7</t>
  </si>
  <si>
    <t>=CL7</t>
  </si>
  <si>
    <t>=CM7</t>
  </si>
  <si>
    <t>=CN7</t>
  </si>
  <si>
    <t>=CO7</t>
  </si>
  <si>
    <t>=CP7</t>
  </si>
  <si>
    <t>=CQ7</t>
  </si>
  <si>
    <t>=CR7</t>
  </si>
  <si>
    <t>=CS7</t>
  </si>
  <si>
    <t>=CT7</t>
  </si>
  <si>
    <t>=CU7</t>
  </si>
  <si>
    <t>=CV7</t>
  </si>
  <si>
    <t>=CW7</t>
  </si>
  <si>
    <t>=CX7</t>
  </si>
  <si>
    <t>=CY7</t>
  </si>
  <si>
    <t>=CZ7</t>
  </si>
  <si>
    <t>=DA7</t>
  </si>
  <si>
    <t>=DB7</t>
  </si>
  <si>
    <t>=DC7</t>
  </si>
  <si>
    <t>=DD7</t>
  </si>
  <si>
    <t>=DE7</t>
  </si>
  <si>
    <t>=DF7</t>
  </si>
  <si>
    <t>=DG7</t>
  </si>
  <si>
    <t>=DH7</t>
  </si>
  <si>
    <t>=DI7</t>
  </si>
  <si>
    <t>=DJ7</t>
  </si>
  <si>
    <t>=DK7</t>
  </si>
  <si>
    <t>=DL7</t>
  </si>
  <si>
    <t>=DM7</t>
  </si>
  <si>
    <t>=DN7</t>
  </si>
  <si>
    <t>=DO7</t>
  </si>
  <si>
    <t>=DP7</t>
  </si>
  <si>
    <t>=DQ7</t>
  </si>
  <si>
    <t>=DR7</t>
  </si>
  <si>
    <t>=DS7</t>
  </si>
  <si>
    <t>=DT7</t>
  </si>
  <si>
    <t>=DU7</t>
  </si>
  <si>
    <t>=DV7</t>
  </si>
  <si>
    <t>=DW7</t>
  </si>
  <si>
    <t>=DX7</t>
  </si>
  <si>
    <t>=DY7</t>
  </si>
  <si>
    <t>=DZ7</t>
  </si>
  <si>
    <t>=EA7</t>
  </si>
  <si>
    <t>=I8</t>
  </si>
  <si>
    <t>=J8</t>
  </si>
  <si>
    <t>=K8</t>
  </si>
  <si>
    <t>=L8</t>
  </si>
  <si>
    <t>=M8</t>
  </si>
  <si>
    <t>=N8</t>
  </si>
  <si>
    <t>=O8</t>
  </si>
  <si>
    <t>=P8</t>
  </si>
  <si>
    <t>=Q8</t>
  </si>
  <si>
    <t>=R8</t>
  </si>
  <si>
    <t>=S8</t>
  </si>
  <si>
    <t>=T8</t>
  </si>
  <si>
    <t>=U8</t>
  </si>
  <si>
    <t>=V8</t>
  </si>
  <si>
    <t>=W8</t>
  </si>
  <si>
    <t>=X8</t>
  </si>
  <si>
    <t>=Y8</t>
  </si>
  <si>
    <t>=Z8</t>
  </si>
  <si>
    <t>=AA8</t>
  </si>
  <si>
    <t>=AB8</t>
  </si>
  <si>
    <t>=AC8</t>
  </si>
  <si>
    <t>=AD8</t>
  </si>
  <si>
    <t>=AE8</t>
  </si>
  <si>
    <t>=AF8</t>
  </si>
  <si>
    <t>=AG8</t>
  </si>
  <si>
    <t>=AH8</t>
  </si>
  <si>
    <t>=AI8</t>
  </si>
  <si>
    <t>=AJ8</t>
  </si>
  <si>
    <t>=AK8</t>
  </si>
  <si>
    <t>=AL8</t>
  </si>
  <si>
    <t>=AM8</t>
  </si>
  <si>
    <t>=AN8</t>
  </si>
  <si>
    <t>=AO8</t>
  </si>
  <si>
    <t>=AP8</t>
  </si>
  <si>
    <t>=AQ8</t>
  </si>
  <si>
    <t>=AR8</t>
  </si>
  <si>
    <t>=AS8</t>
  </si>
  <si>
    <t>=AT8</t>
  </si>
  <si>
    <t>=AU8</t>
  </si>
  <si>
    <t>=AV8</t>
  </si>
  <si>
    <t>=AW8</t>
  </si>
  <si>
    <t>=AX8</t>
  </si>
  <si>
    <t>=AY8</t>
  </si>
  <si>
    <t>=AZ8</t>
  </si>
  <si>
    <t>=BA8</t>
  </si>
  <si>
    <t>=BB8</t>
  </si>
  <si>
    <t>=BC8</t>
  </si>
  <si>
    <t>=BD8</t>
  </si>
  <si>
    <t>=BE8</t>
  </si>
  <si>
    <t>=BF8</t>
  </si>
  <si>
    <t>=BG8</t>
  </si>
  <si>
    <t>=BH8</t>
  </si>
  <si>
    <t>=BI8</t>
  </si>
  <si>
    <t>=BJ8</t>
  </si>
  <si>
    <t>=BK8</t>
  </si>
  <si>
    <t>=BL8</t>
  </si>
  <si>
    <t>=BM8</t>
  </si>
  <si>
    <t>=BN8</t>
  </si>
  <si>
    <t>=BO8</t>
  </si>
  <si>
    <t>=BP8</t>
  </si>
  <si>
    <t>=BQ8</t>
  </si>
  <si>
    <t>=BR8</t>
  </si>
  <si>
    <t>=BS8</t>
  </si>
  <si>
    <t>=BT8</t>
  </si>
  <si>
    <t>=BU8</t>
  </si>
  <si>
    <t>=BV8</t>
  </si>
  <si>
    <t>=BW8</t>
  </si>
  <si>
    <t>=BX8</t>
  </si>
  <si>
    <t>=BY8</t>
  </si>
  <si>
    <t>=BZ8</t>
  </si>
  <si>
    <t>=CA8</t>
  </si>
  <si>
    <t>=CB8</t>
  </si>
  <si>
    <t>=CC8</t>
  </si>
  <si>
    <t>=CD8</t>
  </si>
  <si>
    <t>=CE8</t>
  </si>
  <si>
    <t>=CF8</t>
  </si>
  <si>
    <t>=CG8</t>
  </si>
  <si>
    <t>=CH8</t>
  </si>
  <si>
    <t>=CI8</t>
  </si>
  <si>
    <t>=CJ8</t>
  </si>
  <si>
    <t>=CK8</t>
  </si>
  <si>
    <t>=CL8</t>
  </si>
  <si>
    <t>=CM8</t>
  </si>
  <si>
    <t>=CN8</t>
  </si>
  <si>
    <t>=CO8</t>
  </si>
  <si>
    <t>=CP8</t>
  </si>
  <si>
    <t>=CQ8</t>
  </si>
  <si>
    <t>=CR8</t>
  </si>
  <si>
    <t>=CS8</t>
  </si>
  <si>
    <t>=CT8</t>
  </si>
  <si>
    <t>=CU8</t>
  </si>
  <si>
    <t>=CV8</t>
  </si>
  <si>
    <t>=CW8</t>
  </si>
  <si>
    <t>=CX8</t>
  </si>
  <si>
    <t>=CY8</t>
  </si>
  <si>
    <t>=CZ8</t>
  </si>
  <si>
    <t>=DA8</t>
  </si>
  <si>
    <t>=DB8</t>
  </si>
  <si>
    <t>=DC8</t>
  </si>
  <si>
    <t>=DD8</t>
  </si>
  <si>
    <t>=DE8</t>
  </si>
  <si>
    <t>=DF8</t>
  </si>
  <si>
    <t>=DG8</t>
  </si>
  <si>
    <t>=DH8</t>
  </si>
  <si>
    <t>=DI8</t>
  </si>
  <si>
    <t>=DJ8</t>
  </si>
  <si>
    <t>=DK8</t>
  </si>
  <si>
    <t>=DL8</t>
  </si>
  <si>
    <t>=DM8</t>
  </si>
  <si>
    <t>=DN8</t>
  </si>
  <si>
    <t>=DO8</t>
  </si>
  <si>
    <t>=DP8</t>
  </si>
  <si>
    <t>=DQ8</t>
  </si>
  <si>
    <t>=DR8</t>
  </si>
  <si>
    <t>=DS8</t>
  </si>
  <si>
    <t>=DT8</t>
  </si>
  <si>
    <t>=DU8</t>
  </si>
  <si>
    <t>=DV8</t>
  </si>
  <si>
    <t>=DW8</t>
  </si>
  <si>
    <t>=DX8</t>
  </si>
  <si>
    <t>=DY8</t>
  </si>
  <si>
    <t>=DZ8</t>
  </si>
  <si>
    <t>=EA8</t>
  </si>
  <si>
    <t>=I9</t>
  </si>
  <si>
    <t>=J9</t>
  </si>
  <si>
    <t>=K9</t>
  </si>
  <si>
    <t>=L9</t>
  </si>
  <si>
    <t>=M9</t>
  </si>
  <si>
    <t>=N9</t>
  </si>
  <si>
    <t>=O9</t>
  </si>
  <si>
    <t>=P9</t>
  </si>
  <si>
    <t>=Q9</t>
  </si>
  <si>
    <t>=R9</t>
  </si>
  <si>
    <t>=S9</t>
  </si>
  <si>
    <t>=T9</t>
  </si>
  <si>
    <t>=U9</t>
  </si>
  <si>
    <t>=V9</t>
  </si>
  <si>
    <t>=W9</t>
  </si>
  <si>
    <t>=X9</t>
  </si>
  <si>
    <t>=Y9</t>
  </si>
  <si>
    <t>=Z9</t>
  </si>
  <si>
    <t>=AA9</t>
  </si>
  <si>
    <t>=AB9</t>
  </si>
  <si>
    <t>=AC9</t>
  </si>
  <si>
    <t>=AD9</t>
  </si>
  <si>
    <t>=AE9</t>
  </si>
  <si>
    <t>=AF9</t>
  </si>
  <si>
    <t>=AG9</t>
  </si>
  <si>
    <t>=AH9</t>
  </si>
  <si>
    <t>=AI9</t>
  </si>
  <si>
    <t>=AJ9</t>
  </si>
  <si>
    <t>=AK9</t>
  </si>
  <si>
    <t>=AL9</t>
  </si>
  <si>
    <t>=AM9</t>
  </si>
  <si>
    <t>=AN9</t>
  </si>
  <si>
    <t>=AO9</t>
  </si>
  <si>
    <t>=AP9</t>
  </si>
  <si>
    <t>=AQ9</t>
  </si>
  <si>
    <t>=AR9</t>
  </si>
  <si>
    <t>=AS9</t>
  </si>
  <si>
    <t>=AT9</t>
  </si>
  <si>
    <t>=AU9</t>
  </si>
  <si>
    <t>=AV9</t>
  </si>
  <si>
    <t>=AW9</t>
  </si>
  <si>
    <t>=AX9</t>
  </si>
  <si>
    <t>=AY9</t>
  </si>
  <si>
    <t>=AZ9</t>
  </si>
  <si>
    <t>=BA9</t>
  </si>
  <si>
    <t>=BB9</t>
  </si>
  <si>
    <t>=BC9</t>
  </si>
  <si>
    <t>=BD9</t>
  </si>
  <si>
    <t>=BE9</t>
  </si>
  <si>
    <t>=BF9</t>
  </si>
  <si>
    <t>=BG9</t>
  </si>
  <si>
    <t>=BH9</t>
  </si>
  <si>
    <t>=BI9</t>
  </si>
  <si>
    <t>=BJ9</t>
  </si>
  <si>
    <t>=BK9</t>
  </si>
  <si>
    <t>=BL9</t>
  </si>
  <si>
    <t>=BM9</t>
  </si>
  <si>
    <t>=BN9</t>
  </si>
  <si>
    <t>=BO9</t>
  </si>
  <si>
    <t>=BP9</t>
  </si>
  <si>
    <t>=BQ9</t>
  </si>
  <si>
    <t>=BR9</t>
  </si>
  <si>
    <t>=BS9</t>
  </si>
  <si>
    <t>=BT9</t>
  </si>
  <si>
    <t>=BU9</t>
  </si>
  <si>
    <t>=BV9</t>
  </si>
  <si>
    <t>=BW9</t>
  </si>
  <si>
    <t>=BX9</t>
  </si>
  <si>
    <t>=BY9</t>
  </si>
  <si>
    <t>=BZ9</t>
  </si>
  <si>
    <t>=CA9</t>
  </si>
  <si>
    <t>=CB9</t>
  </si>
  <si>
    <t>=CC9</t>
  </si>
  <si>
    <t>=CD9</t>
  </si>
  <si>
    <t>=CE9</t>
  </si>
  <si>
    <t>=CF9</t>
  </si>
  <si>
    <t>=CG9</t>
  </si>
  <si>
    <t>=CH9</t>
  </si>
  <si>
    <t>=CI9</t>
  </si>
  <si>
    <t>=CJ9</t>
  </si>
  <si>
    <t>=CK9</t>
  </si>
  <si>
    <t>=CL9</t>
  </si>
  <si>
    <t>=CM9</t>
  </si>
  <si>
    <t>=CN9</t>
  </si>
  <si>
    <t>=CO9</t>
  </si>
  <si>
    <t>=CP9</t>
  </si>
  <si>
    <t>=CQ9</t>
  </si>
  <si>
    <t>=CR9</t>
  </si>
  <si>
    <t>=CS9</t>
  </si>
  <si>
    <t>=CT9</t>
  </si>
  <si>
    <t>=CU9</t>
  </si>
  <si>
    <t>=CV9</t>
  </si>
  <si>
    <t>=CW9</t>
  </si>
  <si>
    <t>=CX9</t>
  </si>
  <si>
    <t>=CY9</t>
  </si>
  <si>
    <t>=CZ9</t>
  </si>
  <si>
    <t>=DA9</t>
  </si>
  <si>
    <t>=DB9</t>
  </si>
  <si>
    <t>=DC9</t>
  </si>
  <si>
    <t>=DD9</t>
  </si>
  <si>
    <t>=DE9</t>
  </si>
  <si>
    <t>=DF9</t>
  </si>
  <si>
    <t>=DG9</t>
  </si>
  <si>
    <t>=DH9</t>
  </si>
  <si>
    <t>=DI9</t>
  </si>
  <si>
    <t>=DJ9</t>
  </si>
  <si>
    <t>=DK9</t>
  </si>
  <si>
    <t>=DL9</t>
  </si>
  <si>
    <t>=DM9</t>
  </si>
  <si>
    <t>=DN9</t>
  </si>
  <si>
    <t>=DO9</t>
  </si>
  <si>
    <t>=DP9</t>
  </si>
  <si>
    <t>=DQ9</t>
  </si>
  <si>
    <t>=DR9</t>
  </si>
  <si>
    <t>=DS9</t>
  </si>
  <si>
    <t>=DT9</t>
  </si>
  <si>
    <t>=DU9</t>
  </si>
  <si>
    <t>=DV9</t>
  </si>
  <si>
    <t>=DW9</t>
  </si>
  <si>
    <t>=DX9</t>
  </si>
  <si>
    <t>=DY9</t>
  </si>
  <si>
    <t>=DZ9</t>
  </si>
  <si>
    <t>=EA9</t>
  </si>
  <si>
    <t>=I10</t>
  </si>
  <si>
    <t>=J10</t>
  </si>
  <si>
    <t>=K10</t>
  </si>
  <si>
    <t>=L10</t>
  </si>
  <si>
    <t>=M10</t>
  </si>
  <si>
    <t>=N10</t>
  </si>
  <si>
    <t>=O10</t>
  </si>
  <si>
    <t>=P10</t>
  </si>
  <si>
    <t>=Q10</t>
  </si>
  <si>
    <t>=R10</t>
  </si>
  <si>
    <t>=S10</t>
  </si>
  <si>
    <t>=T10</t>
  </si>
  <si>
    <t>=U10</t>
  </si>
  <si>
    <t>=V10</t>
  </si>
  <si>
    <t>=W10</t>
  </si>
  <si>
    <t>=X10</t>
  </si>
  <si>
    <t>=Y10</t>
  </si>
  <si>
    <t>=Z10</t>
  </si>
  <si>
    <t>=AA10</t>
  </si>
  <si>
    <t>=AB10</t>
  </si>
  <si>
    <t>=AC10</t>
  </si>
  <si>
    <t>=AD10</t>
  </si>
  <si>
    <t>=AE10</t>
  </si>
  <si>
    <t>=AF10</t>
  </si>
  <si>
    <t>=AG10</t>
  </si>
  <si>
    <t>=AH10</t>
  </si>
  <si>
    <t>=AI10</t>
  </si>
  <si>
    <t>=AJ10</t>
  </si>
  <si>
    <t>=AK10</t>
  </si>
  <si>
    <t>=AL10</t>
  </si>
  <si>
    <t>=AM10</t>
  </si>
  <si>
    <t>=AN10</t>
  </si>
  <si>
    <t>=AO10</t>
  </si>
  <si>
    <t>=AP10</t>
  </si>
  <si>
    <t>=AQ10</t>
  </si>
  <si>
    <t>=AR10</t>
  </si>
  <si>
    <t>=AS10</t>
  </si>
  <si>
    <t>=AT10</t>
  </si>
  <si>
    <t>=AU10</t>
  </si>
  <si>
    <t>=AV10</t>
  </si>
  <si>
    <t>=AW10</t>
  </si>
  <si>
    <t>=AX10</t>
  </si>
  <si>
    <t>=AY10</t>
  </si>
  <si>
    <t>=AZ10</t>
  </si>
  <si>
    <t>=BA10</t>
  </si>
  <si>
    <t>=BB10</t>
  </si>
  <si>
    <t>=BC10</t>
  </si>
  <si>
    <t>=BD10</t>
  </si>
  <si>
    <t>=BE10</t>
  </si>
  <si>
    <t>=BF10</t>
  </si>
  <si>
    <t>=BG10</t>
  </si>
  <si>
    <t>=BH10</t>
  </si>
  <si>
    <t>=BI10</t>
  </si>
  <si>
    <t>=BJ10</t>
  </si>
  <si>
    <t>=BK10</t>
  </si>
  <si>
    <t>=BL10</t>
  </si>
  <si>
    <t>=BM10</t>
  </si>
  <si>
    <t>=BN10</t>
  </si>
  <si>
    <t>=BO10</t>
  </si>
  <si>
    <t>=BP10</t>
  </si>
  <si>
    <t>=BQ10</t>
  </si>
  <si>
    <t>=BR10</t>
  </si>
  <si>
    <t>=BS10</t>
  </si>
  <si>
    <t>=BT10</t>
  </si>
  <si>
    <t>=BU10</t>
  </si>
  <si>
    <t>=BV10</t>
  </si>
  <si>
    <t>=BW10</t>
  </si>
  <si>
    <t>=BX10</t>
  </si>
  <si>
    <t>=BY10</t>
  </si>
  <si>
    <t>=BZ10</t>
  </si>
  <si>
    <t>=CA10</t>
  </si>
  <si>
    <t>=CB10</t>
  </si>
  <si>
    <t>=CC10</t>
  </si>
  <si>
    <t>=CD10</t>
  </si>
  <si>
    <t>=CE10</t>
  </si>
  <si>
    <t>=CF10</t>
  </si>
  <si>
    <t>=CG10</t>
  </si>
  <si>
    <t>=CH10</t>
  </si>
  <si>
    <t>=CI10</t>
  </si>
  <si>
    <t>=CJ10</t>
  </si>
  <si>
    <t>=CK10</t>
  </si>
  <si>
    <t>=CL10</t>
  </si>
  <si>
    <t>=CM10</t>
  </si>
  <si>
    <t>=CN10</t>
  </si>
  <si>
    <t>=CO10</t>
  </si>
  <si>
    <t>=CP10</t>
  </si>
  <si>
    <t>=CQ10</t>
  </si>
  <si>
    <t>=CR10</t>
  </si>
  <si>
    <t>=CS10</t>
  </si>
  <si>
    <t>=CT10</t>
  </si>
  <si>
    <t>=CU10</t>
  </si>
  <si>
    <t>=CV10</t>
  </si>
  <si>
    <t>=CW10</t>
  </si>
  <si>
    <t>=CX10</t>
  </si>
  <si>
    <t>=CY10</t>
  </si>
  <si>
    <t>=CZ10</t>
  </si>
  <si>
    <t>=DA10</t>
  </si>
  <si>
    <t>=DB10</t>
  </si>
  <si>
    <t>=DC10</t>
  </si>
  <si>
    <t>=DD10</t>
  </si>
  <si>
    <t>=DE10</t>
  </si>
  <si>
    <t>=DF10</t>
  </si>
  <si>
    <t>=DG10</t>
  </si>
  <si>
    <t>=DH10</t>
  </si>
  <si>
    <t>=DI10</t>
  </si>
  <si>
    <t>=DJ10</t>
  </si>
  <si>
    <t>=DK10</t>
  </si>
  <si>
    <t>=DL10</t>
  </si>
  <si>
    <t>=DM10</t>
  </si>
  <si>
    <t>=DN10</t>
  </si>
  <si>
    <t>=DO10</t>
  </si>
  <si>
    <t>=DP10</t>
  </si>
  <si>
    <t>=DQ10</t>
  </si>
  <si>
    <t>=DR10</t>
  </si>
  <si>
    <t>=DS10</t>
  </si>
  <si>
    <t>=DT10</t>
  </si>
  <si>
    <t>=DU10</t>
  </si>
  <si>
    <t>=DV10</t>
  </si>
  <si>
    <t>=DW10</t>
  </si>
  <si>
    <t>=DX10</t>
  </si>
  <si>
    <t>=DY10</t>
  </si>
  <si>
    <t>=DZ10</t>
  </si>
  <si>
    <t>=EA10</t>
  </si>
  <si>
    <t>=I11</t>
  </si>
  <si>
    <t>=J11</t>
  </si>
  <si>
    <t>=K11</t>
  </si>
  <si>
    <t>=L11</t>
  </si>
  <si>
    <t>=M11</t>
  </si>
  <si>
    <t>=N11</t>
  </si>
  <si>
    <t>=O11</t>
  </si>
  <si>
    <t>=P11</t>
  </si>
  <si>
    <t>=Q11</t>
  </si>
  <si>
    <t>=R11</t>
  </si>
  <si>
    <t>=S11</t>
  </si>
  <si>
    <t>=T11</t>
  </si>
  <si>
    <t>=U11</t>
  </si>
  <si>
    <t>=V11</t>
  </si>
  <si>
    <t>=W11</t>
  </si>
  <si>
    <t>=X11</t>
  </si>
  <si>
    <t>=Y11</t>
  </si>
  <si>
    <t>=Z11</t>
  </si>
  <si>
    <t>=AA11</t>
  </si>
  <si>
    <t>=AB11</t>
  </si>
  <si>
    <t>=AC11</t>
  </si>
  <si>
    <t>=AD11</t>
  </si>
  <si>
    <t>=AE11</t>
  </si>
  <si>
    <t>=AF11</t>
  </si>
  <si>
    <t>=AG11</t>
  </si>
  <si>
    <t>=AH11</t>
  </si>
  <si>
    <t>=AI11</t>
  </si>
  <si>
    <t>=AJ11</t>
  </si>
  <si>
    <t>=AK11</t>
  </si>
  <si>
    <t>=AL11</t>
  </si>
  <si>
    <t>=AM11</t>
  </si>
  <si>
    <t>=AN11</t>
  </si>
  <si>
    <t>=AO11</t>
  </si>
  <si>
    <t>=AP11</t>
  </si>
  <si>
    <t>=AQ11</t>
  </si>
  <si>
    <t>=AR11</t>
  </si>
  <si>
    <t>=AS11</t>
  </si>
  <si>
    <t>=AT11</t>
  </si>
  <si>
    <t>=AU11</t>
  </si>
  <si>
    <t>=AV11</t>
  </si>
  <si>
    <t>=AW11</t>
  </si>
  <si>
    <t>=AX11</t>
  </si>
  <si>
    <t>=AY11</t>
  </si>
  <si>
    <t>=AZ11</t>
  </si>
  <si>
    <t>=BA11</t>
  </si>
  <si>
    <t>=BB11</t>
  </si>
  <si>
    <t>=BC11</t>
  </si>
  <si>
    <t>=BD11</t>
  </si>
  <si>
    <t>=BE11</t>
  </si>
  <si>
    <t>=BF11</t>
  </si>
  <si>
    <t>=BG11</t>
  </si>
  <si>
    <t>=BH11</t>
  </si>
  <si>
    <t>=BI11</t>
  </si>
  <si>
    <t>=BJ11</t>
  </si>
  <si>
    <t>=BK11</t>
  </si>
  <si>
    <t>=BL11</t>
  </si>
  <si>
    <t>=BM11</t>
  </si>
  <si>
    <t>=BN11</t>
  </si>
  <si>
    <t>=BO11</t>
  </si>
  <si>
    <t>=BP11</t>
  </si>
  <si>
    <t>=BQ11</t>
  </si>
  <si>
    <t>=BR11</t>
  </si>
  <si>
    <t>=BS11</t>
  </si>
  <si>
    <t>=BT11</t>
  </si>
  <si>
    <t>=BU11</t>
  </si>
  <si>
    <t>=BV11</t>
  </si>
  <si>
    <t>=BW11</t>
  </si>
  <si>
    <t>=BX11</t>
  </si>
  <si>
    <t>=BY11</t>
  </si>
  <si>
    <t>=BZ11</t>
  </si>
  <si>
    <t>=CA11</t>
  </si>
  <si>
    <t>=CB11</t>
  </si>
  <si>
    <t>=CC11</t>
  </si>
  <si>
    <t>=CD11</t>
  </si>
  <si>
    <t>=CE11</t>
  </si>
  <si>
    <t>=CF11</t>
  </si>
  <si>
    <t>=CG11</t>
  </si>
  <si>
    <t>=CH11</t>
  </si>
  <si>
    <t>=CI11</t>
  </si>
  <si>
    <t>=CJ11</t>
  </si>
  <si>
    <t>=CK11</t>
  </si>
  <si>
    <t>=CL11</t>
  </si>
  <si>
    <t>=CM11</t>
  </si>
  <si>
    <t>=CN11</t>
  </si>
  <si>
    <t>=CO11</t>
  </si>
  <si>
    <t>=CP11</t>
  </si>
  <si>
    <t>=CQ11</t>
  </si>
  <si>
    <t>=CR11</t>
  </si>
  <si>
    <t>=CS11</t>
  </si>
  <si>
    <t>=CT11</t>
  </si>
  <si>
    <t>=CU11</t>
  </si>
  <si>
    <t>=CV11</t>
  </si>
  <si>
    <t>=CW11</t>
  </si>
  <si>
    <t>=CX11</t>
  </si>
  <si>
    <t>=CY11</t>
  </si>
  <si>
    <t>=CZ11</t>
  </si>
  <si>
    <t>=DA11</t>
  </si>
  <si>
    <t>=DB11</t>
  </si>
  <si>
    <t>=DC11</t>
  </si>
  <si>
    <t>=DD11</t>
  </si>
  <si>
    <t>=DE11</t>
  </si>
  <si>
    <t>=DF11</t>
  </si>
  <si>
    <t>=DG11</t>
  </si>
  <si>
    <t>=DH11</t>
  </si>
  <si>
    <t>=DI11</t>
  </si>
  <si>
    <t>=DJ11</t>
  </si>
  <si>
    <t>=DK11</t>
  </si>
  <si>
    <t>=DL11</t>
  </si>
  <si>
    <t>=DM11</t>
  </si>
  <si>
    <t>=DN11</t>
  </si>
  <si>
    <t>=DO11</t>
  </si>
  <si>
    <t>=DP11</t>
  </si>
  <si>
    <t>=DQ11</t>
  </si>
  <si>
    <t>=DR11</t>
  </si>
  <si>
    <t>=DS11</t>
  </si>
  <si>
    <t>=DT11</t>
  </si>
  <si>
    <t>=DU11</t>
  </si>
  <si>
    <t>=DV11</t>
  </si>
  <si>
    <t>=DW11</t>
  </si>
  <si>
    <t>=DX11</t>
  </si>
  <si>
    <t>=DY11</t>
  </si>
  <si>
    <t>=DZ11</t>
  </si>
  <si>
    <t>=EA11</t>
  </si>
  <si>
    <t>=I12</t>
  </si>
  <si>
    <t>=J12</t>
  </si>
  <si>
    <t>=K12</t>
  </si>
  <si>
    <t>=L12</t>
  </si>
  <si>
    <t>=M12</t>
  </si>
  <si>
    <t>=N12</t>
  </si>
  <si>
    <t>=O12</t>
  </si>
  <si>
    <t>=P12</t>
  </si>
  <si>
    <t>=Q12</t>
  </si>
  <si>
    <t>=R12</t>
  </si>
  <si>
    <t>=S12</t>
  </si>
  <si>
    <t>=T12</t>
  </si>
  <si>
    <t>=U12</t>
  </si>
  <si>
    <t>=V12</t>
  </si>
  <si>
    <t>=W12</t>
  </si>
  <si>
    <t>=X12</t>
  </si>
  <si>
    <t>=Y12</t>
  </si>
  <si>
    <t>=Z12</t>
  </si>
  <si>
    <t>=AA12</t>
  </si>
  <si>
    <t>=AB12</t>
  </si>
  <si>
    <t>=AC12</t>
  </si>
  <si>
    <t>=AD12</t>
  </si>
  <si>
    <t>=AE12</t>
  </si>
  <si>
    <t>=AF12</t>
  </si>
  <si>
    <t>=AG12</t>
  </si>
  <si>
    <t>=AH12</t>
  </si>
  <si>
    <t>=AI12</t>
  </si>
  <si>
    <t>=AJ12</t>
  </si>
  <si>
    <t>=AK12</t>
  </si>
  <si>
    <t>=AL12</t>
  </si>
  <si>
    <t>=AM12</t>
  </si>
  <si>
    <t>=AN12</t>
  </si>
  <si>
    <t>=AO12</t>
  </si>
  <si>
    <t>=AP12</t>
  </si>
  <si>
    <t>=AQ12</t>
  </si>
  <si>
    <t>=AR12</t>
  </si>
  <si>
    <t>=AS12</t>
  </si>
  <si>
    <t>=AT12</t>
  </si>
  <si>
    <t>=AU12</t>
  </si>
  <si>
    <t>=AV12</t>
  </si>
  <si>
    <t>=AW12</t>
  </si>
  <si>
    <t>=AX12</t>
  </si>
  <si>
    <t>=AY12</t>
  </si>
  <si>
    <t>=AZ12</t>
  </si>
  <si>
    <t>=BA12</t>
  </si>
  <si>
    <t>=BB12</t>
  </si>
  <si>
    <t>=BC12</t>
  </si>
  <si>
    <t>=BD12</t>
  </si>
  <si>
    <t>=BE12</t>
  </si>
  <si>
    <t>=BF12</t>
  </si>
  <si>
    <t>=BG12</t>
  </si>
  <si>
    <t>=BH12</t>
  </si>
  <si>
    <t>=BI12</t>
  </si>
  <si>
    <t>=BJ12</t>
  </si>
  <si>
    <t>=BK12</t>
  </si>
  <si>
    <t>=BL12</t>
  </si>
  <si>
    <t>=BM12</t>
  </si>
  <si>
    <t>=BN12</t>
  </si>
  <si>
    <t>=BO12</t>
  </si>
  <si>
    <t>=BP12</t>
  </si>
  <si>
    <t>=BQ12</t>
  </si>
  <si>
    <t>=BR12</t>
  </si>
  <si>
    <t>=BS12</t>
  </si>
  <si>
    <t>=BT12</t>
  </si>
  <si>
    <t>=BU12</t>
  </si>
  <si>
    <t>=BV12</t>
  </si>
  <si>
    <t>=BW12</t>
  </si>
  <si>
    <t>=BX12</t>
  </si>
  <si>
    <t>=BY12</t>
  </si>
  <si>
    <t>=BZ12</t>
  </si>
  <si>
    <t>=CA12</t>
  </si>
  <si>
    <t>=CB12</t>
  </si>
  <si>
    <t>=CC12</t>
  </si>
  <si>
    <t>=CD12</t>
  </si>
  <si>
    <t>=CE12</t>
  </si>
  <si>
    <t>=CF12</t>
  </si>
  <si>
    <t>=CG12</t>
  </si>
  <si>
    <t>=CH12</t>
  </si>
  <si>
    <t>=CI12</t>
  </si>
  <si>
    <t>=CJ12</t>
  </si>
  <si>
    <t>=CK12</t>
  </si>
  <si>
    <t>=CL12</t>
  </si>
  <si>
    <t>=CM12</t>
  </si>
  <si>
    <t>=CN12</t>
  </si>
  <si>
    <t>=CO12</t>
  </si>
  <si>
    <t>=CP12</t>
  </si>
  <si>
    <t>=CQ12</t>
  </si>
  <si>
    <t>=CR12</t>
  </si>
  <si>
    <t>=CS12</t>
  </si>
  <si>
    <t>=CT12</t>
  </si>
  <si>
    <t>=CU12</t>
  </si>
  <si>
    <t>=CV12</t>
  </si>
  <si>
    <t>=CW12</t>
  </si>
  <si>
    <t>=CX12</t>
  </si>
  <si>
    <t>=CY12</t>
  </si>
  <si>
    <t>=CZ12</t>
  </si>
  <si>
    <t>=DA12</t>
  </si>
  <si>
    <t>=DB12</t>
  </si>
  <si>
    <t>=DC12</t>
  </si>
  <si>
    <t>=DD12</t>
  </si>
  <si>
    <t>=DE12</t>
  </si>
  <si>
    <t>=DF12</t>
  </si>
  <si>
    <t>=DG12</t>
  </si>
  <si>
    <t>=DH12</t>
  </si>
  <si>
    <t>=DI12</t>
  </si>
  <si>
    <t>=DJ12</t>
  </si>
  <si>
    <t>=DK12</t>
  </si>
  <si>
    <t>=DL12</t>
  </si>
  <si>
    <t>=DM12</t>
  </si>
  <si>
    <t>=DN12</t>
  </si>
  <si>
    <t>=DO12</t>
  </si>
  <si>
    <t>=DP12</t>
  </si>
  <si>
    <t>=DQ12</t>
  </si>
  <si>
    <t>=DR12</t>
  </si>
  <si>
    <t>=DS12</t>
  </si>
  <si>
    <t>=DT12</t>
  </si>
  <si>
    <t>=DU12</t>
  </si>
  <si>
    <t>=DV12</t>
  </si>
  <si>
    <t>=DW12</t>
  </si>
  <si>
    <t>=DX12</t>
  </si>
  <si>
    <t>=DY12</t>
  </si>
  <si>
    <t>=DZ12</t>
  </si>
  <si>
    <t>=EA12</t>
  </si>
  <si>
    <t>=I13*I$4</t>
  </si>
  <si>
    <t>=J13*J$4</t>
  </si>
  <si>
    <t>=K13*K$4</t>
  </si>
  <si>
    <t>=L13*L$4</t>
  </si>
  <si>
    <t>=M13*M$4</t>
  </si>
  <si>
    <t>=N13*N$4</t>
  </si>
  <si>
    <t>=O13*O$4</t>
  </si>
  <si>
    <t>=P13*P$4</t>
  </si>
  <si>
    <t>=Q13*Q$4</t>
  </si>
  <si>
    <t>=R13*R$4</t>
  </si>
  <si>
    <t>=S13*S$4</t>
  </si>
  <si>
    <t>=T13*T$4</t>
  </si>
  <si>
    <t>=U13*U$4</t>
  </si>
  <si>
    <t>=V13*V$4</t>
  </si>
  <si>
    <t>=W13*W$4</t>
  </si>
  <si>
    <t>=X13*X$4</t>
  </si>
  <si>
    <t>=Y13*Y$4</t>
  </si>
  <si>
    <t>=Z13*Z$4</t>
  </si>
  <si>
    <t>=AA13*AA$4</t>
  </si>
  <si>
    <t>=AB13*AB$4</t>
  </si>
  <si>
    <t>=AC13*AC$4</t>
  </si>
  <si>
    <t>=AD13*AD$4</t>
  </si>
  <si>
    <t>=AE13*AE$4</t>
  </si>
  <si>
    <t>=AF13*AF$4</t>
  </si>
  <si>
    <t>=AG13*AG$4</t>
  </si>
  <si>
    <t>=AH13*AH$4</t>
  </si>
  <si>
    <t>=AI13*AI$4</t>
  </si>
  <si>
    <t>=AJ13*AJ$4</t>
  </si>
  <si>
    <t>=AK13*AK$4</t>
  </si>
  <si>
    <t>=AL13*AL$4</t>
  </si>
  <si>
    <t>=AM13*AM$4</t>
  </si>
  <si>
    <t>=AN13*AN$4</t>
  </si>
  <si>
    <t>=AO13*AO$4</t>
  </si>
  <si>
    <t>=AP13*AP$4</t>
  </si>
  <si>
    <t>=AQ13*AQ$4</t>
  </si>
  <si>
    <t>=AR13*AR$4</t>
  </si>
  <si>
    <t>=AS13*AS$4</t>
  </si>
  <si>
    <t>=AT13*AT$4</t>
  </si>
  <si>
    <t>=AU13*AU$4</t>
  </si>
  <si>
    <t>=AV13*AV$4</t>
  </si>
  <si>
    <t>=AW13*AW$4</t>
  </si>
  <si>
    <t>=AX13*AX$4</t>
  </si>
  <si>
    <t>=AY13*AY$4</t>
  </si>
  <si>
    <t>=AZ13*AZ$4</t>
  </si>
  <si>
    <t>=BA13*BA$4</t>
  </si>
  <si>
    <t>=BB13*BB$4</t>
  </si>
  <si>
    <t>=BC13*BC$4</t>
  </si>
  <si>
    <t>=BD13*BD$4</t>
  </si>
  <si>
    <t>=BE13*BE$4</t>
  </si>
  <si>
    <t>=BF13*BF$4</t>
  </si>
  <si>
    <t>=BG13*BG$4</t>
  </si>
  <si>
    <t>=BH13*BH$4</t>
  </si>
  <si>
    <t>=BI13*BI$4</t>
  </si>
  <si>
    <t>=BJ13*BJ$4</t>
  </si>
  <si>
    <t>=BK13*BK$4</t>
  </si>
  <si>
    <t>=BL13*BL$4</t>
  </si>
  <si>
    <t>=BM13*BM$4</t>
  </si>
  <si>
    <t>=BN13*BN$4</t>
  </si>
  <si>
    <t>=BO13*BO$4</t>
  </si>
  <si>
    <t>=BP13*BP$4</t>
  </si>
  <si>
    <t>=BQ13*BQ$4</t>
  </si>
  <si>
    <t>=BR13*BR$4</t>
  </si>
  <si>
    <t>=BS13*BS$4</t>
  </si>
  <si>
    <t>=BT13*BT$4</t>
  </si>
  <si>
    <t>=BU13*BU$4</t>
  </si>
  <si>
    <t>=BV13*BV$4</t>
  </si>
  <si>
    <t>=BW13*BW$4</t>
  </si>
  <si>
    <t>=BX13*BX$4</t>
  </si>
  <si>
    <t>=BY13*BY$4</t>
  </si>
  <si>
    <t>=BZ13*BZ$4</t>
  </si>
  <si>
    <t>=CA13*CA$4</t>
  </si>
  <si>
    <t>=CB13*CB$4</t>
  </si>
  <si>
    <t>=CC13*CC$4</t>
  </si>
  <si>
    <t>=CD13*CD$4</t>
  </si>
  <si>
    <t>=CE13*CE$4</t>
  </si>
  <si>
    <t>=CF13*CF$4</t>
  </si>
  <si>
    <t>=CG13*CG$4</t>
  </si>
  <si>
    <t>=CH13*CH$4</t>
  </si>
  <si>
    <t>=CI13*CI$4</t>
  </si>
  <si>
    <t>=CJ13*CJ$4</t>
  </si>
  <si>
    <t>=CK13*CK$4</t>
  </si>
  <si>
    <t>=CL13*CL$4</t>
  </si>
  <si>
    <t>=CM13*CM$4</t>
  </si>
  <si>
    <t>=CN13*CN$4</t>
  </si>
  <si>
    <t>=CO13*CO$4</t>
  </si>
  <si>
    <t>=CP13*CP$4</t>
  </si>
  <si>
    <t>=CQ13*CQ$4</t>
  </si>
  <si>
    <t>=CR13*CR$4</t>
  </si>
  <si>
    <t>=CS13*CS$4</t>
  </si>
  <si>
    <t>=CT13*CT$4</t>
  </si>
  <si>
    <t>=CU13*CU$4</t>
  </si>
  <si>
    <t>=CV13*CV$4</t>
  </si>
  <si>
    <t>=CW13*CW$4</t>
  </si>
  <si>
    <t>=CX13*CX$4</t>
  </si>
  <si>
    <t>=CY13*CY$4</t>
  </si>
  <si>
    <t>=CZ13*CZ$4</t>
  </si>
  <si>
    <t>=DA13*DA$4</t>
  </si>
  <si>
    <t>=DB13*DB$4</t>
  </si>
  <si>
    <t>=DC13*DC$4</t>
  </si>
  <si>
    <t>=DD13*DD$4</t>
  </si>
  <si>
    <t>=DE13*DE$4</t>
  </si>
  <si>
    <t>=DF13*DF$4</t>
  </si>
  <si>
    <t>=DG13*DG$4</t>
  </si>
  <si>
    <t>=DH13*DH$4</t>
  </si>
  <si>
    <t>=DI13*DI$4</t>
  </si>
  <si>
    <t>=DJ13*DJ$4</t>
  </si>
  <si>
    <t>=DK13*DK$4</t>
  </si>
  <si>
    <t>=DL13*DL$4</t>
  </si>
  <si>
    <t>=DM13*DM$4</t>
  </si>
  <si>
    <t>=DN13*DN$4</t>
  </si>
  <si>
    <t>=DO13*DO$4</t>
  </si>
  <si>
    <t>=DP13*DP$4</t>
  </si>
  <si>
    <t>=DQ13*DQ$4</t>
  </si>
  <si>
    <t>=DR13*DR$4</t>
  </si>
  <si>
    <t>=DS13*DS$4</t>
  </si>
  <si>
    <t>=DT13*DT$4</t>
  </si>
  <si>
    <t>=DU13*DU$4</t>
  </si>
  <si>
    <t>=DV13*DV$4</t>
  </si>
  <si>
    <t>=DW13*DW$4</t>
  </si>
  <si>
    <t>=DX13*DX$4</t>
  </si>
  <si>
    <t>=DY13*DY$4</t>
  </si>
  <si>
    <t>=DZ13*DZ$4</t>
  </si>
  <si>
    <t>=EA13*EA$4</t>
  </si>
  <si>
    <t>=EB13*EB$4</t>
  </si>
  <si>
    <t>=I14*I$4</t>
  </si>
  <si>
    <t>=J14*J$4</t>
  </si>
  <si>
    <t>=K14*K$4</t>
  </si>
  <si>
    <t>=L14*L$4</t>
  </si>
  <si>
    <t>=M14*M$4</t>
  </si>
  <si>
    <t>=N14*N$4</t>
  </si>
  <si>
    <t>=O14*O$4</t>
  </si>
  <si>
    <t>=P14*P$4</t>
  </si>
  <si>
    <t>=Q14*Q$4</t>
  </si>
  <si>
    <t>=R14*R$4</t>
  </si>
  <si>
    <t>=S14*S$4</t>
  </si>
  <si>
    <t>=T14*T$4</t>
  </si>
  <si>
    <t>=U14*U$4</t>
  </si>
  <si>
    <t>=V14*V$4</t>
  </si>
  <si>
    <t>=W14*W$4</t>
  </si>
  <si>
    <t>=X14*X$4</t>
  </si>
  <si>
    <t>=Y14*Y$4</t>
  </si>
  <si>
    <t>=Z14*Z$4</t>
  </si>
  <si>
    <t>=AA14*AA$4</t>
  </si>
  <si>
    <t>=AB14*AB$4</t>
  </si>
  <si>
    <t>=AC14*AC$4</t>
  </si>
  <si>
    <t>=AD14*AD$4</t>
  </si>
  <si>
    <t>=AE14*AE$4</t>
  </si>
  <si>
    <t>=AF14*AF$4</t>
  </si>
  <si>
    <t>=AG14*AG$4</t>
  </si>
  <si>
    <t>=AH14*AH$4</t>
  </si>
  <si>
    <t>=AI14*AI$4</t>
  </si>
  <si>
    <t>=AJ14*AJ$4</t>
  </si>
  <si>
    <t>=AK14*AK$4</t>
  </si>
  <si>
    <t>=AL14*AL$4</t>
  </si>
  <si>
    <t>=AM14*AM$4</t>
  </si>
  <si>
    <t>=AN14*AN$4</t>
  </si>
  <si>
    <t>=AO14*AO$4</t>
  </si>
  <si>
    <t>=AP14*AP$4</t>
  </si>
  <si>
    <t>=AQ14*AQ$4</t>
  </si>
  <si>
    <t>=AR14*AR$4</t>
  </si>
  <si>
    <t>=AS14*AS$4</t>
  </si>
  <si>
    <t>=AT14*AT$4</t>
  </si>
  <si>
    <t>=AU14*AU$4</t>
  </si>
  <si>
    <t>=AV14*AV$4</t>
  </si>
  <si>
    <t>=AW14*AW$4</t>
  </si>
  <si>
    <t>=AX14*AX$4</t>
  </si>
  <si>
    <t>=AY14*AY$4</t>
  </si>
  <si>
    <t>=AZ14*AZ$4</t>
  </si>
  <si>
    <t>=BA14*BA$4</t>
  </si>
  <si>
    <t>=BB14*BB$4</t>
  </si>
  <si>
    <t>=BC14*BC$4</t>
  </si>
  <si>
    <t>=BD14*BD$4</t>
  </si>
  <si>
    <t>=BE14*BE$4</t>
  </si>
  <si>
    <t>=BF14*BF$4</t>
  </si>
  <si>
    <t>=BG14*BG$4</t>
  </si>
  <si>
    <t>=BH14*BH$4</t>
  </si>
  <si>
    <t>=BI14*BI$4</t>
  </si>
  <si>
    <t>=BJ14*BJ$4</t>
  </si>
  <si>
    <t>=BK14*BK$4</t>
  </si>
  <si>
    <t>=BL14*BL$4</t>
  </si>
  <si>
    <t>=BM14*BM$4</t>
  </si>
  <si>
    <t>=BN14*BN$4</t>
  </si>
  <si>
    <t>=BO14*BO$4</t>
  </si>
  <si>
    <t>=BP14*BP$4</t>
  </si>
  <si>
    <t>=BQ14*BQ$4</t>
  </si>
  <si>
    <t>=BR14*BR$4</t>
  </si>
  <si>
    <t>=BS14*BS$4</t>
  </si>
  <si>
    <t>=BT14*BT$4</t>
  </si>
  <si>
    <t>=BU14*BU$4</t>
  </si>
  <si>
    <t>=BV14*BV$4</t>
  </si>
  <si>
    <t>=BW14*BW$4</t>
  </si>
  <si>
    <t>=BX14*BX$4</t>
  </si>
  <si>
    <t>=BY14*BY$4</t>
  </si>
  <si>
    <t>=BZ14*BZ$4</t>
  </si>
  <si>
    <t>=CA14*CA$4</t>
  </si>
  <si>
    <t>=CB14*CB$4</t>
  </si>
  <si>
    <t>=CC14*CC$4</t>
  </si>
  <si>
    <t>=CD14*CD$4</t>
  </si>
  <si>
    <t>=CE14*CE$4</t>
  </si>
  <si>
    <t>=CF14*CF$4</t>
  </si>
  <si>
    <t>=CG14*CG$4</t>
  </si>
  <si>
    <t>=CH14*CH$4</t>
  </si>
  <si>
    <t>=CI14*CI$4</t>
  </si>
  <si>
    <t>=CJ14*CJ$4</t>
  </si>
  <si>
    <t>=CK14*CK$4</t>
  </si>
  <si>
    <t>=CL14*CL$4</t>
  </si>
  <si>
    <t>=CM14*CM$4</t>
  </si>
  <si>
    <t>=CN14*CN$4</t>
  </si>
  <si>
    <t>=CO14*CO$4</t>
  </si>
  <si>
    <t>=CP14*CP$4</t>
  </si>
  <si>
    <t>=CQ14*CQ$4</t>
  </si>
  <si>
    <t>=CR14*CR$4</t>
  </si>
  <si>
    <t>=CS14*CS$4</t>
  </si>
  <si>
    <t>=CT14*CT$4</t>
  </si>
  <si>
    <t>=CU14*CU$4</t>
  </si>
  <si>
    <t>=CV14*CV$4</t>
  </si>
  <si>
    <t>=CW14*CW$4</t>
  </si>
  <si>
    <t>=CX14*CX$4</t>
  </si>
  <si>
    <t>=CY14*CY$4</t>
  </si>
  <si>
    <t>=CZ14*CZ$4</t>
  </si>
  <si>
    <t>=DA14*DA$4</t>
  </si>
  <si>
    <t>=DB14*DB$4</t>
  </si>
  <si>
    <t>=DC14*DC$4</t>
  </si>
  <si>
    <t>=DD14*DD$4</t>
  </si>
  <si>
    <t>=DE14*DE$4</t>
  </si>
  <si>
    <t>=DF14*DF$4</t>
  </si>
  <si>
    <t>=DG14*DG$4</t>
  </si>
  <si>
    <t>=DH14*DH$4</t>
  </si>
  <si>
    <t>=DI14*DI$4</t>
  </si>
  <si>
    <t>=DJ14*DJ$4</t>
  </si>
  <si>
    <t>=DK14*DK$4</t>
  </si>
  <si>
    <t>=DL14*DL$4</t>
  </si>
  <si>
    <t>=DM14*DM$4</t>
  </si>
  <si>
    <t>=DN14*DN$4</t>
  </si>
  <si>
    <t>=DO14*DO$4</t>
  </si>
  <si>
    <t>=DP14*DP$4</t>
  </si>
  <si>
    <t>=DQ14*DQ$4</t>
  </si>
  <si>
    <t>=DR14*DR$4</t>
  </si>
  <si>
    <t>=DS14*DS$4</t>
  </si>
  <si>
    <t>=DT14*DT$4</t>
  </si>
  <si>
    <t>=DU14*DU$4</t>
  </si>
  <si>
    <t>=DV14*DV$4</t>
  </si>
  <si>
    <t>=DW14*DW$4</t>
  </si>
  <si>
    <t>=DX14*DX$4</t>
  </si>
  <si>
    <t>=DY14*DY$4</t>
  </si>
  <si>
    <t>=DZ14*DZ$4</t>
  </si>
  <si>
    <t>=EA14*EA$4</t>
  </si>
  <si>
    <t>=EB14*EB$4</t>
  </si>
  <si>
    <t>=I15*I$4</t>
  </si>
  <si>
    <t>=J15*J$4</t>
  </si>
  <si>
    <t>=K15*K$4</t>
  </si>
  <si>
    <t>=L15*L$4</t>
  </si>
  <si>
    <t>=M15*M$4</t>
  </si>
  <si>
    <t>=N15*N$4</t>
  </si>
  <si>
    <t>=O15*O$4</t>
  </si>
  <si>
    <t>=P15*P$4</t>
  </si>
  <si>
    <t>=Q15*Q$4</t>
  </si>
  <si>
    <t>=R15*R$4</t>
  </si>
  <si>
    <t>=S15*S$4</t>
  </si>
  <si>
    <t>=T15*T$4</t>
  </si>
  <si>
    <t>=U15*U$4</t>
  </si>
  <si>
    <t>=V15*V$4</t>
  </si>
  <si>
    <t>=W15*W$4</t>
  </si>
  <si>
    <t>=X15*X$4</t>
  </si>
  <si>
    <t>=Y15*Y$4</t>
  </si>
  <si>
    <t>=Z15*Z$4</t>
  </si>
  <si>
    <t>=AA15*AA$4</t>
  </si>
  <si>
    <t>=AB15*AB$4</t>
  </si>
  <si>
    <t>=AC15*AC$4</t>
  </si>
  <si>
    <t>=AD15*AD$4</t>
  </si>
  <si>
    <t>=AE15*AE$4</t>
  </si>
  <si>
    <t>=AF15*AF$4</t>
  </si>
  <si>
    <t>=AG15*AG$4</t>
  </si>
  <si>
    <t>=AH15*AH$4</t>
  </si>
  <si>
    <t>=AI15*AI$4</t>
  </si>
  <si>
    <t>=AJ15*AJ$4</t>
  </si>
  <si>
    <t>=AK15*AK$4</t>
  </si>
  <si>
    <t>=AL15*AL$4</t>
  </si>
  <si>
    <t>=AM15*AM$4</t>
  </si>
  <si>
    <t>=AN15*AN$4</t>
  </si>
  <si>
    <t>=AO15*AO$4</t>
  </si>
  <si>
    <t>=AP15*AP$4</t>
  </si>
  <si>
    <t>=AQ15*AQ$4</t>
  </si>
  <si>
    <t>=AR15*AR$4</t>
  </si>
  <si>
    <t>=AS15*AS$4</t>
  </si>
  <si>
    <t>=AT15*AT$4</t>
  </si>
  <si>
    <t>=AU15*AU$4</t>
  </si>
  <si>
    <t>=AV15*AV$4</t>
  </si>
  <si>
    <t>=AW15*AW$4</t>
  </si>
  <si>
    <t>=AX15*AX$4</t>
  </si>
  <si>
    <t>=AY15*AY$4</t>
  </si>
  <si>
    <t>=AZ15*AZ$4</t>
  </si>
  <si>
    <t>=BA15*BA$4</t>
  </si>
  <si>
    <t>=BB15*BB$4</t>
  </si>
  <si>
    <t>=BC15*BC$4</t>
  </si>
  <si>
    <t>=BD15*BD$4</t>
  </si>
  <si>
    <t>=BE15*BE$4</t>
  </si>
  <si>
    <t>=BF15*BF$4</t>
  </si>
  <si>
    <t>=BG15*BG$4</t>
  </si>
  <si>
    <t>=BH15*BH$4</t>
  </si>
  <si>
    <t>=BI15*BI$4</t>
  </si>
  <si>
    <t>=BJ15*BJ$4</t>
  </si>
  <si>
    <t>=BK15*BK$4</t>
  </si>
  <si>
    <t>=BL15*BL$4</t>
  </si>
  <si>
    <t>=BM15*BM$4</t>
  </si>
  <si>
    <t>=BN15*BN$4</t>
  </si>
  <si>
    <t>=BO15*BO$4</t>
  </si>
  <si>
    <t>=BP15*BP$4</t>
  </si>
  <si>
    <t>=BQ15*BQ$4</t>
  </si>
  <si>
    <t>=BR15*BR$4</t>
  </si>
  <si>
    <t>=BS15*BS$4</t>
  </si>
  <si>
    <t>=BT15*BT$4</t>
  </si>
  <si>
    <t>=BU15*BU$4</t>
  </si>
  <si>
    <t>=BV15*BV$4</t>
  </si>
  <si>
    <t>=BW15*BW$4</t>
  </si>
  <si>
    <t>=BX15*BX$4</t>
  </si>
  <si>
    <t>=BY15*BY$4</t>
  </si>
  <si>
    <t>=BZ15*BZ$4</t>
  </si>
  <si>
    <t>=CA15*CA$4</t>
  </si>
  <si>
    <t>=CB15*CB$4</t>
  </si>
  <si>
    <t>=CC15*CC$4</t>
  </si>
  <si>
    <t>=CD15*CD$4</t>
  </si>
  <si>
    <t>=CE15*CE$4</t>
  </si>
  <si>
    <t>=CF15*CF$4</t>
  </si>
  <si>
    <t>=CG15*CG$4</t>
  </si>
  <si>
    <t>=CH15*CH$4</t>
  </si>
  <si>
    <t>=CI15*CI$4</t>
  </si>
  <si>
    <t>=CJ15*CJ$4</t>
  </si>
  <si>
    <t>=CK15*CK$4</t>
  </si>
  <si>
    <t>=CL15*CL$4</t>
  </si>
  <si>
    <t>=CM15*CM$4</t>
  </si>
  <si>
    <t>=CN15*CN$4</t>
  </si>
  <si>
    <t>=CO15*CO$4</t>
  </si>
  <si>
    <t>=CP15*CP$4</t>
  </si>
  <si>
    <t>=CQ15*CQ$4</t>
  </si>
  <si>
    <t>=CR15*CR$4</t>
  </si>
  <si>
    <t>=CS15*CS$4</t>
  </si>
  <si>
    <t>=CT15*CT$4</t>
  </si>
  <si>
    <t>=CU15*CU$4</t>
  </si>
  <si>
    <t>=CV15*CV$4</t>
  </si>
  <si>
    <t>=CW15*CW$4</t>
  </si>
  <si>
    <t>=CX15*CX$4</t>
  </si>
  <si>
    <t>=CY15*CY$4</t>
  </si>
  <si>
    <t>=CZ15*CZ$4</t>
  </si>
  <si>
    <t>=DA15*DA$4</t>
  </si>
  <si>
    <t>=DB15*DB$4</t>
  </si>
  <si>
    <t>=DC15*DC$4</t>
  </si>
  <si>
    <t>=DD15*DD$4</t>
  </si>
  <si>
    <t>=DE15*DE$4</t>
  </si>
  <si>
    <t>=DF15*DF$4</t>
  </si>
  <si>
    <t>=DG15*DG$4</t>
  </si>
  <si>
    <t>=DH15*DH$4</t>
  </si>
  <si>
    <t>=DI15*DI$4</t>
  </si>
  <si>
    <t>=DJ15*DJ$4</t>
  </si>
  <si>
    <t>=DK15*DK$4</t>
  </si>
  <si>
    <t>=DL15*DL$4</t>
  </si>
  <si>
    <t>=DM15*DM$4</t>
  </si>
  <si>
    <t>=DN15*DN$4</t>
  </si>
  <si>
    <t>=DO15*DO$4</t>
  </si>
  <si>
    <t>=DP15*DP$4</t>
  </si>
  <si>
    <t>=DQ15*DQ$4</t>
  </si>
  <si>
    <t>=DR15*DR$4</t>
  </si>
  <si>
    <t>=DS15*DS$4</t>
  </si>
  <si>
    <t>=DT15*DT$4</t>
  </si>
  <si>
    <t>=DU15*DU$4</t>
  </si>
  <si>
    <t>=DV15*DV$4</t>
  </si>
  <si>
    <t>=DW15*DW$4</t>
  </si>
  <si>
    <t>=DX15*DX$4</t>
  </si>
  <si>
    <t>=DY15*DY$4</t>
  </si>
  <si>
    <t>=DZ15*DZ$4</t>
  </si>
  <si>
    <t>=EA15*EA$4</t>
  </si>
  <si>
    <t>=EB15*EB$4</t>
  </si>
  <si>
    <t>=I16*I$4</t>
  </si>
  <si>
    <t>=J16*J$4</t>
  </si>
  <si>
    <t>=K16*K$4</t>
  </si>
  <si>
    <t>=L16*L$4</t>
  </si>
  <si>
    <t>=M16*M$4</t>
  </si>
  <si>
    <t>=N16*N$4</t>
  </si>
  <si>
    <t>=O16*O$4</t>
  </si>
  <si>
    <t>=P16*P$4</t>
  </si>
  <si>
    <t>=Q16*Q$4</t>
  </si>
  <si>
    <t>=R16*R$4</t>
  </si>
  <si>
    <t>=S16*S$4</t>
  </si>
  <si>
    <t>=T16*T$4</t>
  </si>
  <si>
    <t>=U16*U$4</t>
  </si>
  <si>
    <t>=V16*V$4</t>
  </si>
  <si>
    <t>=W16*W$4</t>
  </si>
  <si>
    <t>=X16*X$4</t>
  </si>
  <si>
    <t>=Y16*Y$4</t>
  </si>
  <si>
    <t>=Z16*Z$4</t>
  </si>
  <si>
    <t>=AA16*AA$4</t>
  </si>
  <si>
    <t>=AB16*AB$4</t>
  </si>
  <si>
    <t>=AC16*AC$4</t>
  </si>
  <si>
    <t>=AD16*AD$4</t>
  </si>
  <si>
    <t>=AE16*AE$4</t>
  </si>
  <si>
    <t>=AF16*AF$4</t>
  </si>
  <si>
    <t>=AG16*AG$4</t>
  </si>
  <si>
    <t>=AH16*AH$4</t>
  </si>
  <si>
    <t>=AI16*AI$4</t>
  </si>
  <si>
    <t>=AJ16*AJ$4</t>
  </si>
  <si>
    <t>=AK16*AK$4</t>
  </si>
  <si>
    <t>=AL16*AL$4</t>
  </si>
  <si>
    <t>=AM16*AM$4</t>
  </si>
  <si>
    <t>=AN16*AN$4</t>
  </si>
  <si>
    <t>=AO16*AO$4</t>
  </si>
  <si>
    <t>=AP16*AP$4</t>
  </si>
  <si>
    <t>=AQ16*AQ$4</t>
  </si>
  <si>
    <t>=AR16*AR$4</t>
  </si>
  <si>
    <t>=AS16*AS$4</t>
  </si>
  <si>
    <t>=AT16*AT$4</t>
  </si>
  <si>
    <t>=AU16*AU$4</t>
  </si>
  <si>
    <t>=AV16*AV$4</t>
  </si>
  <si>
    <t>=AW16*AW$4</t>
  </si>
  <si>
    <t>=AX16*AX$4</t>
  </si>
  <si>
    <t>=AY16*AY$4</t>
  </si>
  <si>
    <t>=AZ16*AZ$4</t>
  </si>
  <si>
    <t>=BA16*BA$4</t>
  </si>
  <si>
    <t>=BB16*BB$4</t>
  </si>
  <si>
    <t>=BC16*BC$4</t>
  </si>
  <si>
    <t>=BD16*BD$4</t>
  </si>
  <si>
    <t>=BE16*BE$4</t>
  </si>
  <si>
    <t>=BF16*BF$4</t>
  </si>
  <si>
    <t>=BG16*BG$4</t>
  </si>
  <si>
    <t>=BH16*BH$4</t>
  </si>
  <si>
    <t>=BI16*BI$4</t>
  </si>
  <si>
    <t>=BJ16*BJ$4</t>
  </si>
  <si>
    <t>=BK16*BK$4</t>
  </si>
  <si>
    <t>=BL16*BL$4</t>
  </si>
  <si>
    <t>=BM16*BM$4</t>
  </si>
  <si>
    <t>=BN16*BN$4</t>
  </si>
  <si>
    <t>=BO16*BO$4</t>
  </si>
  <si>
    <t>=BP16*BP$4</t>
  </si>
  <si>
    <t>=BQ16*BQ$4</t>
  </si>
  <si>
    <t>=BR16*BR$4</t>
  </si>
  <si>
    <t>=BS16*BS$4</t>
  </si>
  <si>
    <t>=BT16*BT$4</t>
  </si>
  <si>
    <t>=BU16*BU$4</t>
  </si>
  <si>
    <t>=BV16*BV$4</t>
  </si>
  <si>
    <t>=BW16*BW$4</t>
  </si>
  <si>
    <t>=BX16*BX$4</t>
  </si>
  <si>
    <t>=BY16*BY$4</t>
  </si>
  <si>
    <t>=BZ16*BZ$4</t>
  </si>
  <si>
    <t>=CA16*CA$4</t>
  </si>
  <si>
    <t>=CB16*CB$4</t>
  </si>
  <si>
    <t>=CC16*CC$4</t>
  </si>
  <si>
    <t>=CD16*CD$4</t>
  </si>
  <si>
    <t>=CE16*CE$4</t>
  </si>
  <si>
    <t>=CF16*CF$4</t>
  </si>
  <si>
    <t>=CG16*CG$4</t>
  </si>
  <si>
    <t>=CH16*CH$4</t>
  </si>
  <si>
    <t>=CI16*CI$4</t>
  </si>
  <si>
    <t>=CJ16*CJ$4</t>
  </si>
  <si>
    <t>=CK16*CK$4</t>
  </si>
  <si>
    <t>=CL16*CL$4</t>
  </si>
  <si>
    <t>=CM16*CM$4</t>
  </si>
  <si>
    <t>=CN16*CN$4</t>
  </si>
  <si>
    <t>=CO16*CO$4</t>
  </si>
  <si>
    <t>=CP16*CP$4</t>
  </si>
  <si>
    <t>=CQ16*CQ$4</t>
  </si>
  <si>
    <t>=CR16*CR$4</t>
  </si>
  <si>
    <t>=CS16*CS$4</t>
  </si>
  <si>
    <t>=CT16*CT$4</t>
  </si>
  <si>
    <t>=CU16*CU$4</t>
  </si>
  <si>
    <t>=CV16*CV$4</t>
  </si>
  <si>
    <t>=CW16*CW$4</t>
  </si>
  <si>
    <t>=CX16*CX$4</t>
  </si>
  <si>
    <t>=CY16*CY$4</t>
  </si>
  <si>
    <t>=CZ16*CZ$4</t>
  </si>
  <si>
    <t>=DA16*DA$4</t>
  </si>
  <si>
    <t>=DB16*DB$4</t>
  </si>
  <si>
    <t>=DC16*DC$4</t>
  </si>
  <si>
    <t>=DD16*DD$4</t>
  </si>
  <si>
    <t>=DE16*DE$4</t>
  </si>
  <si>
    <t>=DF16*DF$4</t>
  </si>
  <si>
    <t>=DG16*DG$4</t>
  </si>
  <si>
    <t>=DH16*DH$4</t>
  </si>
  <si>
    <t>=DI16*DI$4</t>
  </si>
  <si>
    <t>=DJ16*DJ$4</t>
  </si>
  <si>
    <t>=DK16*DK$4</t>
  </si>
  <si>
    <t>=DL16*DL$4</t>
  </si>
  <si>
    <t>=DM16*DM$4</t>
  </si>
  <si>
    <t>=DN16*DN$4</t>
  </si>
  <si>
    <t>=DO16*DO$4</t>
  </si>
  <si>
    <t>=DP16*DP$4</t>
  </si>
  <si>
    <t>=DQ16*DQ$4</t>
  </si>
  <si>
    <t>=DR16*DR$4</t>
  </si>
  <si>
    <t>=DS16*DS$4</t>
  </si>
  <si>
    <t>=DT16*DT$4</t>
  </si>
  <si>
    <t>=DU16*DU$4</t>
  </si>
  <si>
    <t>=DV16*DV$4</t>
  </si>
  <si>
    <t>=DW16*DW$4</t>
  </si>
  <si>
    <t>=DX16*DX$4</t>
  </si>
  <si>
    <t>=DY16*DY$4</t>
  </si>
  <si>
    <t>=DZ16*DZ$4</t>
  </si>
  <si>
    <t>=EA16*EA$4</t>
  </si>
  <si>
    <t>=EB16*EB$4</t>
  </si>
  <si>
    <t>=I17*I$4</t>
  </si>
  <si>
    <t>=J17*J$4</t>
  </si>
  <si>
    <t>=K17*K$4</t>
  </si>
  <si>
    <t>=L17*L$4</t>
  </si>
  <si>
    <t>=M17*M$4</t>
  </si>
  <si>
    <t>=N17*N$4</t>
  </si>
  <si>
    <t>=O17*O$4</t>
  </si>
  <si>
    <t>=P17*P$4</t>
  </si>
  <si>
    <t>=Q17*Q$4</t>
  </si>
  <si>
    <t>=R17*R$4</t>
  </si>
  <si>
    <t>=S17*S$4</t>
  </si>
  <si>
    <t>=T17*T$4</t>
  </si>
  <si>
    <t>=U17*U$4</t>
  </si>
  <si>
    <t>=V17*V$4</t>
  </si>
  <si>
    <t>=W17*W$4</t>
  </si>
  <si>
    <t>=X17*X$4</t>
  </si>
  <si>
    <t>=Y17*Y$4</t>
  </si>
  <si>
    <t>=Z17*Z$4</t>
  </si>
  <si>
    <t>=AA17*AA$4</t>
  </si>
  <si>
    <t>=AB17*AB$4</t>
  </si>
  <si>
    <t>=AC17*AC$4</t>
  </si>
  <si>
    <t>=AD17*AD$4</t>
  </si>
  <si>
    <t>=AE17*AE$4</t>
  </si>
  <si>
    <t>=AF17*AF$4</t>
  </si>
  <si>
    <t>=AG17*AG$4</t>
  </si>
  <si>
    <t>=AH17*AH$4</t>
  </si>
  <si>
    <t>=AI17*AI$4</t>
  </si>
  <si>
    <t>=AJ17*AJ$4</t>
  </si>
  <si>
    <t>=AK17*AK$4</t>
  </si>
  <si>
    <t>=AL17*AL$4</t>
  </si>
  <si>
    <t>=AM17*AM$4</t>
  </si>
  <si>
    <t>=AN17*AN$4</t>
  </si>
  <si>
    <t>=AO17*AO$4</t>
  </si>
  <si>
    <t>=AP17*AP$4</t>
  </si>
  <si>
    <t>=AQ17*AQ$4</t>
  </si>
  <si>
    <t>=AR17*AR$4</t>
  </si>
  <si>
    <t>=AS17*AS$4</t>
  </si>
  <si>
    <t>=AT17*AT$4</t>
  </si>
  <si>
    <t>=AU17*AU$4</t>
  </si>
  <si>
    <t>=AV17*AV$4</t>
  </si>
  <si>
    <t>=AW17*AW$4</t>
  </si>
  <si>
    <t>=AX17*AX$4</t>
  </si>
  <si>
    <t>=AY17*AY$4</t>
  </si>
  <si>
    <t>=AZ17*AZ$4</t>
  </si>
  <si>
    <t>=BA17*BA$4</t>
  </si>
  <si>
    <t>=BB17*BB$4</t>
  </si>
  <si>
    <t>=BC17*BC$4</t>
  </si>
  <si>
    <t>=BD17*BD$4</t>
  </si>
  <si>
    <t>=BE17*BE$4</t>
  </si>
  <si>
    <t>=BF17*BF$4</t>
  </si>
  <si>
    <t>=BG17*BG$4</t>
  </si>
  <si>
    <t>=BH17*BH$4</t>
  </si>
  <si>
    <t>=BI17*BI$4</t>
  </si>
  <si>
    <t>=BJ17*BJ$4</t>
  </si>
  <si>
    <t>=BK17*BK$4</t>
  </si>
  <si>
    <t>=BL17*BL$4</t>
  </si>
  <si>
    <t>=BM17*BM$4</t>
  </si>
  <si>
    <t>=BN17*BN$4</t>
  </si>
  <si>
    <t>=BO17*BO$4</t>
  </si>
  <si>
    <t>=BP17*BP$4</t>
  </si>
  <si>
    <t>=BQ17*BQ$4</t>
  </si>
  <si>
    <t>=BR17*BR$4</t>
  </si>
  <si>
    <t>=BS17*BS$4</t>
  </si>
  <si>
    <t>=BT17*BT$4</t>
  </si>
  <si>
    <t>=BU17*BU$4</t>
  </si>
  <si>
    <t>=BV17*BV$4</t>
  </si>
  <si>
    <t>=BW17*BW$4</t>
  </si>
  <si>
    <t>=BX17*BX$4</t>
  </si>
  <si>
    <t>=BY17*BY$4</t>
  </si>
  <si>
    <t>=BZ17*BZ$4</t>
  </si>
  <si>
    <t>=CA17*CA$4</t>
  </si>
  <si>
    <t>=CB17*CB$4</t>
  </si>
  <si>
    <t>=CC17*CC$4</t>
  </si>
  <si>
    <t>=CD17*CD$4</t>
  </si>
  <si>
    <t>=CE17*CE$4</t>
  </si>
  <si>
    <t>=CF17*CF$4</t>
  </si>
  <si>
    <t>=CG17*CG$4</t>
  </si>
  <si>
    <t>=CH17*CH$4</t>
  </si>
  <si>
    <t>=CI17*CI$4</t>
  </si>
  <si>
    <t>=CJ17*CJ$4</t>
  </si>
  <si>
    <t>=CK17*CK$4</t>
  </si>
  <si>
    <t>=CL17*CL$4</t>
  </si>
  <si>
    <t>=CM17*CM$4</t>
  </si>
  <si>
    <t>=CN17*CN$4</t>
  </si>
  <si>
    <t>=CO17*CO$4</t>
  </si>
  <si>
    <t>=CP17*CP$4</t>
  </si>
  <si>
    <t>=CQ17*CQ$4</t>
  </si>
  <si>
    <t>=CR17*CR$4</t>
  </si>
  <si>
    <t>=CS17*CS$4</t>
  </si>
  <si>
    <t>=CT17*CT$4</t>
  </si>
  <si>
    <t>=CU17*CU$4</t>
  </si>
  <si>
    <t>=CV17*CV$4</t>
  </si>
  <si>
    <t>=CW17*CW$4</t>
  </si>
  <si>
    <t>=CX17*CX$4</t>
  </si>
  <si>
    <t>=CY17*CY$4</t>
  </si>
  <si>
    <t>=CZ17*CZ$4</t>
  </si>
  <si>
    <t>=DA17*DA$4</t>
  </si>
  <si>
    <t>=DB17*DB$4</t>
  </si>
  <si>
    <t>=DC17*DC$4</t>
  </si>
  <si>
    <t>=DD17*DD$4</t>
  </si>
  <si>
    <t>=DE17*DE$4</t>
  </si>
  <si>
    <t>=DF17*DF$4</t>
  </si>
  <si>
    <t>=DG17*DG$4</t>
  </si>
  <si>
    <t>=DH17*DH$4</t>
  </si>
  <si>
    <t>=DI17*DI$4</t>
  </si>
  <si>
    <t>=DJ17*DJ$4</t>
  </si>
  <si>
    <t>=DK17*DK$4</t>
  </si>
  <si>
    <t>=DL17*DL$4</t>
  </si>
  <si>
    <t>=DM17*DM$4</t>
  </si>
  <si>
    <t>=DN17*DN$4</t>
  </si>
  <si>
    <t>=DO17*DO$4</t>
  </si>
  <si>
    <t>=DP17*DP$4</t>
  </si>
  <si>
    <t>=DQ17*DQ$4</t>
  </si>
  <si>
    <t>=DR17*DR$4</t>
  </si>
  <si>
    <t>=DS17*DS$4</t>
  </si>
  <si>
    <t>=DT17*DT$4</t>
  </si>
  <si>
    <t>=DU17*DU$4</t>
  </si>
  <si>
    <t>=DV17*DV$4</t>
  </si>
  <si>
    <t>=DW17*DW$4</t>
  </si>
  <si>
    <t>=DX17*DX$4</t>
  </si>
  <si>
    <t>=DY17*DY$4</t>
  </si>
  <si>
    <t>=DZ17*DZ$4</t>
  </si>
  <si>
    <t>=EA17*EA$4</t>
  </si>
  <si>
    <t>=EB17*EB$4</t>
  </si>
  <si>
    <t>=I18*I$4</t>
  </si>
  <si>
    <t>=J18*J$4</t>
  </si>
  <si>
    <t>=K18*K$4</t>
  </si>
  <si>
    <t>=L18*L$4</t>
  </si>
  <si>
    <t>=M18*M$4</t>
  </si>
  <si>
    <t>=N18*N$4</t>
  </si>
  <si>
    <t>=O18*O$4</t>
  </si>
  <si>
    <t>=P18*P$4</t>
  </si>
  <si>
    <t>=Q18*Q$4</t>
  </si>
  <si>
    <t>=R18*R$4</t>
  </si>
  <si>
    <t>=S18*S$4</t>
  </si>
  <si>
    <t>=T18*T$4</t>
  </si>
  <si>
    <t>=U18*U$4</t>
  </si>
  <si>
    <t>=V18*V$4</t>
  </si>
  <si>
    <t>=W18*W$4</t>
  </si>
  <si>
    <t>=X18*X$4</t>
  </si>
  <si>
    <t>=Y18*Y$4</t>
  </si>
  <si>
    <t>=Z18*Z$4</t>
  </si>
  <si>
    <t>=AA18*AA$4</t>
  </si>
  <si>
    <t>=AB18*AB$4</t>
  </si>
  <si>
    <t>=AC18*AC$4</t>
  </si>
  <si>
    <t>=AD18*AD$4</t>
  </si>
  <si>
    <t>=AE18*AE$4</t>
  </si>
  <si>
    <t>=AF18*AF$4</t>
  </si>
  <si>
    <t>=AG18*AG$4</t>
  </si>
  <si>
    <t>=AH18*AH$4</t>
  </si>
  <si>
    <t>=AI18*AI$4</t>
  </si>
  <si>
    <t>=AJ18*AJ$4</t>
  </si>
  <si>
    <t>=AK18*AK$4</t>
  </si>
  <si>
    <t>=AL18*AL$4</t>
  </si>
  <si>
    <t>=AM18*AM$4</t>
  </si>
  <si>
    <t>=AN18*AN$4</t>
  </si>
  <si>
    <t>=AO18*AO$4</t>
  </si>
  <si>
    <t>=AP18*AP$4</t>
  </si>
  <si>
    <t>=AQ18*AQ$4</t>
  </si>
  <si>
    <t>=AR18*AR$4</t>
  </si>
  <si>
    <t>=AS18*AS$4</t>
  </si>
  <si>
    <t>=AT18*AT$4</t>
  </si>
  <si>
    <t>=AU18*AU$4</t>
  </si>
  <si>
    <t>=AV18*AV$4</t>
  </si>
  <si>
    <t>=AW18*AW$4</t>
  </si>
  <si>
    <t>=AX18*AX$4</t>
  </si>
  <si>
    <t>=AY18*AY$4</t>
  </si>
  <si>
    <t>=AZ18*AZ$4</t>
  </si>
  <si>
    <t>=BA18*BA$4</t>
  </si>
  <si>
    <t>=BB18*BB$4</t>
  </si>
  <si>
    <t>=BC18*BC$4</t>
  </si>
  <si>
    <t>=BD18*BD$4</t>
  </si>
  <si>
    <t>=BE18*BE$4</t>
  </si>
  <si>
    <t>=BF18*BF$4</t>
  </si>
  <si>
    <t>=BG18*BG$4</t>
  </si>
  <si>
    <t>=BH18*BH$4</t>
  </si>
  <si>
    <t>=BI18*BI$4</t>
  </si>
  <si>
    <t>=BJ18*BJ$4</t>
  </si>
  <si>
    <t>=BK18*BK$4</t>
  </si>
  <si>
    <t>=BL18*BL$4</t>
  </si>
  <si>
    <t>=BM18*BM$4</t>
  </si>
  <si>
    <t>=BN18*BN$4</t>
  </si>
  <si>
    <t>=BO18*BO$4</t>
  </si>
  <si>
    <t>=BP18*BP$4</t>
  </si>
  <si>
    <t>=BQ18*BQ$4</t>
  </si>
  <si>
    <t>=BR18*BR$4</t>
  </si>
  <si>
    <t>=BS18*BS$4</t>
  </si>
  <si>
    <t>=BT18*BT$4</t>
  </si>
  <si>
    <t>=BU18*BU$4</t>
  </si>
  <si>
    <t>=BV18*BV$4</t>
  </si>
  <si>
    <t>=BW18*BW$4</t>
  </si>
  <si>
    <t>=BX18*BX$4</t>
  </si>
  <si>
    <t>=BY18*BY$4</t>
  </si>
  <si>
    <t>=BZ18*BZ$4</t>
  </si>
  <si>
    <t>=CA18*CA$4</t>
  </si>
  <si>
    <t>=CB18*CB$4</t>
  </si>
  <si>
    <t>=CC18*CC$4</t>
  </si>
  <si>
    <t>=CD18*CD$4</t>
  </si>
  <si>
    <t>=CE18*CE$4</t>
  </si>
  <si>
    <t>=CF18*CF$4</t>
  </si>
  <si>
    <t>=CG18*CG$4</t>
  </si>
  <si>
    <t>=CH18*CH$4</t>
  </si>
  <si>
    <t>=CI18*CI$4</t>
  </si>
  <si>
    <t>=CJ18*CJ$4</t>
  </si>
  <si>
    <t>=CK18*CK$4</t>
  </si>
  <si>
    <t>=CL18*CL$4</t>
  </si>
  <si>
    <t>=CM18*CM$4</t>
  </si>
  <si>
    <t>=CN18*CN$4</t>
  </si>
  <si>
    <t>=CO18*CO$4</t>
  </si>
  <si>
    <t>=CP18*CP$4</t>
  </si>
  <si>
    <t>=CQ18*CQ$4</t>
  </si>
  <si>
    <t>=CR18*CR$4</t>
  </si>
  <si>
    <t>=CS18*CS$4</t>
  </si>
  <si>
    <t>=CT18*CT$4</t>
  </si>
  <si>
    <t>=CU18*CU$4</t>
  </si>
  <si>
    <t>=CV18*CV$4</t>
  </si>
  <si>
    <t>=CW18*CW$4</t>
  </si>
  <si>
    <t>=CX18*CX$4</t>
  </si>
  <si>
    <t>=CY18*CY$4</t>
  </si>
  <si>
    <t>=CZ18*CZ$4</t>
  </si>
  <si>
    <t>=DA18*DA$4</t>
  </si>
  <si>
    <t>=DB18*DB$4</t>
  </si>
  <si>
    <t>=DC18*DC$4</t>
  </si>
  <si>
    <t>=DD18*DD$4</t>
  </si>
  <si>
    <t>=DE18*DE$4</t>
  </si>
  <si>
    <t>=DF18*DF$4</t>
  </si>
  <si>
    <t>=DG18*DG$4</t>
  </si>
  <si>
    <t>=DH18*DH$4</t>
  </si>
  <si>
    <t>=DI18*DI$4</t>
  </si>
  <si>
    <t>=DJ18*DJ$4</t>
  </si>
  <si>
    <t>=DK18*DK$4</t>
  </si>
  <si>
    <t>=DL18*DL$4</t>
  </si>
  <si>
    <t>=DM18*DM$4</t>
  </si>
  <si>
    <t>=DN18*DN$4</t>
  </si>
  <si>
    <t>=DO18*DO$4</t>
  </si>
  <si>
    <t>=DP18*DP$4</t>
  </si>
  <si>
    <t>=DQ18*DQ$4</t>
  </si>
  <si>
    <t>=DR18*DR$4</t>
  </si>
  <si>
    <t>=DS18*DS$4</t>
  </si>
  <si>
    <t>=DT18*DT$4</t>
  </si>
  <si>
    <t>=DU18*DU$4</t>
  </si>
  <si>
    <t>=DV18*DV$4</t>
  </si>
  <si>
    <t>=DW18*DW$4</t>
  </si>
  <si>
    <t>=DX18*DX$4</t>
  </si>
  <si>
    <t>=DY18*DY$4</t>
  </si>
  <si>
    <t>=DZ18*DZ$4</t>
  </si>
  <si>
    <t>=EA18*EA$4</t>
  </si>
  <si>
    <t>=EB18*EB$4</t>
  </si>
  <si>
    <t>=I19*I$4</t>
  </si>
  <si>
    <t>=J19*J$4</t>
  </si>
  <si>
    <t>=K19*K$4</t>
  </si>
  <si>
    <t>=L19*L$4</t>
  </si>
  <si>
    <t>=M19*M$4</t>
  </si>
  <si>
    <t>=N19*N$4</t>
  </si>
  <si>
    <t>=O19*O$4</t>
  </si>
  <si>
    <t>=P19*P$4</t>
  </si>
  <si>
    <t>=Q19*Q$4</t>
  </si>
  <si>
    <t>=R19*R$4</t>
  </si>
  <si>
    <t>=S19*S$4</t>
  </si>
  <si>
    <t>=T19*T$4</t>
  </si>
  <si>
    <t>=U19*U$4</t>
  </si>
  <si>
    <t>=V19*V$4</t>
  </si>
  <si>
    <t>=W19*W$4</t>
  </si>
  <si>
    <t>=X19*X$4</t>
  </si>
  <si>
    <t>=Y19*Y$4</t>
  </si>
  <si>
    <t>=Z19*Z$4</t>
  </si>
  <si>
    <t>=AA19*AA$4</t>
  </si>
  <si>
    <t>=AB19*AB$4</t>
  </si>
  <si>
    <t>=AC19*AC$4</t>
  </si>
  <si>
    <t>=AD19*AD$4</t>
  </si>
  <si>
    <t>=AE19*AE$4</t>
  </si>
  <si>
    <t>=AF19*AF$4</t>
  </si>
  <si>
    <t>=AG19*AG$4</t>
  </si>
  <si>
    <t>=AH19*AH$4</t>
  </si>
  <si>
    <t>=AI19*AI$4</t>
  </si>
  <si>
    <t>=AJ19*AJ$4</t>
  </si>
  <si>
    <t>=AK19*AK$4</t>
  </si>
  <si>
    <t>=AL19*AL$4</t>
  </si>
  <si>
    <t>=AM19*AM$4</t>
  </si>
  <si>
    <t>=AN19*AN$4</t>
  </si>
  <si>
    <t>=AO19*AO$4</t>
  </si>
  <si>
    <t>=AP19*AP$4</t>
  </si>
  <si>
    <t>=AQ19*AQ$4</t>
  </si>
  <si>
    <t>=AR19*AR$4</t>
  </si>
  <si>
    <t>=AS19*AS$4</t>
  </si>
  <si>
    <t>=AT19*AT$4</t>
  </si>
  <si>
    <t>=AU19*AU$4</t>
  </si>
  <si>
    <t>=AV19*AV$4</t>
  </si>
  <si>
    <t>=AW19*AW$4</t>
  </si>
  <si>
    <t>=AX19*AX$4</t>
  </si>
  <si>
    <t>=AY19*AY$4</t>
  </si>
  <si>
    <t>=AZ19*AZ$4</t>
  </si>
  <si>
    <t>=BA19*BA$4</t>
  </si>
  <si>
    <t>=BB19*BB$4</t>
  </si>
  <si>
    <t>=BC19*BC$4</t>
  </si>
  <si>
    <t>=BD19*BD$4</t>
  </si>
  <si>
    <t>=BE19*BE$4</t>
  </si>
  <si>
    <t>=BF19*BF$4</t>
  </si>
  <si>
    <t>=BG19*BG$4</t>
  </si>
  <si>
    <t>=BH19*BH$4</t>
  </si>
  <si>
    <t>=BI19*BI$4</t>
  </si>
  <si>
    <t>=BJ19*BJ$4</t>
  </si>
  <si>
    <t>=BK19*BK$4</t>
  </si>
  <si>
    <t>=BL19*BL$4</t>
  </si>
  <si>
    <t>=BM19*BM$4</t>
  </si>
  <si>
    <t>=BN19*BN$4</t>
  </si>
  <si>
    <t>=BO19*BO$4</t>
  </si>
  <si>
    <t>=BP19*BP$4</t>
  </si>
  <si>
    <t>=BQ19*BQ$4</t>
  </si>
  <si>
    <t>=BR19*BR$4</t>
  </si>
  <si>
    <t>=BS19*BS$4</t>
  </si>
  <si>
    <t>=BT19*BT$4</t>
  </si>
  <si>
    <t>=BU19*BU$4</t>
  </si>
  <si>
    <t>=BV19*BV$4</t>
  </si>
  <si>
    <t>=BW19*BW$4</t>
  </si>
  <si>
    <t>=BX19*BX$4</t>
  </si>
  <si>
    <t>=BY19*BY$4</t>
  </si>
  <si>
    <t>=BZ19*BZ$4</t>
  </si>
  <si>
    <t>=CA19*CA$4</t>
  </si>
  <si>
    <t>=CB19*CB$4</t>
  </si>
  <si>
    <t>=CC19*CC$4</t>
  </si>
  <si>
    <t>=CD19*CD$4</t>
  </si>
  <si>
    <t>=CE19*CE$4</t>
  </si>
  <si>
    <t>=CF19*CF$4</t>
  </si>
  <si>
    <t>=CG19*CG$4</t>
  </si>
  <si>
    <t>=CH19*CH$4</t>
  </si>
  <si>
    <t>=CI19*CI$4</t>
  </si>
  <si>
    <t>=CJ19*CJ$4</t>
  </si>
  <si>
    <t>=CK19*CK$4</t>
  </si>
  <si>
    <t>=CL19*CL$4</t>
  </si>
  <si>
    <t>=CM19*CM$4</t>
  </si>
  <si>
    <t>=CN19*CN$4</t>
  </si>
  <si>
    <t>=CO19*CO$4</t>
  </si>
  <si>
    <t>=CP19*CP$4</t>
  </si>
  <si>
    <t>=CQ19*CQ$4</t>
  </si>
  <si>
    <t>=CR19*CR$4</t>
  </si>
  <si>
    <t>=CS19*CS$4</t>
  </si>
  <si>
    <t>=CT19*CT$4</t>
  </si>
  <si>
    <t>=CU19*CU$4</t>
  </si>
  <si>
    <t>=CV19*CV$4</t>
  </si>
  <si>
    <t>=CW19*CW$4</t>
  </si>
  <si>
    <t>=CX19*CX$4</t>
  </si>
  <si>
    <t>=CY19*CY$4</t>
  </si>
  <si>
    <t>=CZ19*CZ$4</t>
  </si>
  <si>
    <t>=DA19*DA$4</t>
  </si>
  <si>
    <t>=DB19*DB$4</t>
  </si>
  <si>
    <t>=DC19*DC$4</t>
  </si>
  <si>
    <t>=DD19*DD$4</t>
  </si>
  <si>
    <t>=DE19*DE$4</t>
  </si>
  <si>
    <t>=DF19*DF$4</t>
  </si>
  <si>
    <t>=DG19*DG$4</t>
  </si>
  <si>
    <t>=DH19*DH$4</t>
  </si>
  <si>
    <t>=DI19*DI$4</t>
  </si>
  <si>
    <t>=DJ19*DJ$4</t>
  </si>
  <si>
    <t>=DK19*DK$4</t>
  </si>
  <si>
    <t>=DL19*DL$4</t>
  </si>
  <si>
    <t>=DM19*DM$4</t>
  </si>
  <si>
    <t>=DN19*DN$4</t>
  </si>
  <si>
    <t>=DO19*DO$4</t>
  </si>
  <si>
    <t>=DP19*DP$4</t>
  </si>
  <si>
    <t>=DQ19*DQ$4</t>
  </si>
  <si>
    <t>=DR19*DR$4</t>
  </si>
  <si>
    <t>=DS19*DS$4</t>
  </si>
  <si>
    <t>=DT19*DT$4</t>
  </si>
  <si>
    <t>=DU19*DU$4</t>
  </si>
  <si>
    <t>=DV19*DV$4</t>
  </si>
  <si>
    <t>=DW19*DW$4</t>
  </si>
  <si>
    <t>=DX19*DX$4</t>
  </si>
  <si>
    <t>=DY19*DY$4</t>
  </si>
  <si>
    <t>=DZ19*DZ$4</t>
  </si>
  <si>
    <t>=EA19*EA$4</t>
  </si>
  <si>
    <t>=EB19*EB$4</t>
  </si>
  <si>
    <t>=I20*I$4</t>
  </si>
  <si>
    <t>=J20*J$4</t>
  </si>
  <si>
    <t>=K20*K$4</t>
  </si>
  <si>
    <t>=L20*L$4</t>
  </si>
  <si>
    <t>=M20*M$4</t>
  </si>
  <si>
    <t>=N20*N$4</t>
  </si>
  <si>
    <t>=O20*O$4</t>
  </si>
  <si>
    <t>=P20*P$4</t>
  </si>
  <si>
    <t>=Q20*Q$4</t>
  </si>
  <si>
    <t>=R20*R$4</t>
  </si>
  <si>
    <t>=S20*S$4</t>
  </si>
  <si>
    <t>=T20*T$4</t>
  </si>
  <si>
    <t>=U20*U$4</t>
  </si>
  <si>
    <t>=V20*V$4</t>
  </si>
  <si>
    <t>=W20*W$4</t>
  </si>
  <si>
    <t>=X20*X$4</t>
  </si>
  <si>
    <t>=Y20*Y$4</t>
  </si>
  <si>
    <t>=Z20*Z$4</t>
  </si>
  <si>
    <t>=AA20*AA$4</t>
  </si>
  <si>
    <t>=AB20*AB$4</t>
  </si>
  <si>
    <t>=AC20*AC$4</t>
  </si>
  <si>
    <t>=AD20*AD$4</t>
  </si>
  <si>
    <t>=AE20*AE$4</t>
  </si>
  <si>
    <t>=AF20*AF$4</t>
  </si>
  <si>
    <t>=AG20*AG$4</t>
  </si>
  <si>
    <t>=AH20*AH$4</t>
  </si>
  <si>
    <t>=AI20*AI$4</t>
  </si>
  <si>
    <t>=AJ20*AJ$4</t>
  </si>
  <si>
    <t>=AK20*AK$4</t>
  </si>
  <si>
    <t>=AL20*AL$4</t>
  </si>
  <si>
    <t>=AM20*AM$4</t>
  </si>
  <si>
    <t>=AN20*AN$4</t>
  </si>
  <si>
    <t>=AO20*AO$4</t>
  </si>
  <si>
    <t>=AP20*AP$4</t>
  </si>
  <si>
    <t>=AQ20*AQ$4</t>
  </si>
  <si>
    <t>=AR20*AR$4</t>
  </si>
  <si>
    <t>=AS20*AS$4</t>
  </si>
  <si>
    <t>=AT20*AT$4</t>
  </si>
  <si>
    <t>=AU20*AU$4</t>
  </si>
  <si>
    <t>=AV20*AV$4</t>
  </si>
  <si>
    <t>=AW20*AW$4</t>
  </si>
  <si>
    <t>=AX20*AX$4</t>
  </si>
  <si>
    <t>=AY20*AY$4</t>
  </si>
  <si>
    <t>=AZ20*AZ$4</t>
  </si>
  <si>
    <t>=BA20*BA$4</t>
  </si>
  <si>
    <t>=BB20*BB$4</t>
  </si>
  <si>
    <t>=BC20*BC$4</t>
  </si>
  <si>
    <t>=BD20*BD$4</t>
  </si>
  <si>
    <t>=BE20*BE$4</t>
  </si>
  <si>
    <t>=BF20*BF$4</t>
  </si>
  <si>
    <t>=BG20*BG$4</t>
  </si>
  <si>
    <t>=BH20*BH$4</t>
  </si>
  <si>
    <t>=BI20*BI$4</t>
  </si>
  <si>
    <t>=BJ20*BJ$4</t>
  </si>
  <si>
    <t>=BK20*BK$4</t>
  </si>
  <si>
    <t>=BL20*BL$4</t>
  </si>
  <si>
    <t>=BM20*BM$4</t>
  </si>
  <si>
    <t>=BN20*BN$4</t>
  </si>
  <si>
    <t>=BO20*BO$4</t>
  </si>
  <si>
    <t>=BP20*BP$4</t>
  </si>
  <si>
    <t>=BQ20*BQ$4</t>
  </si>
  <si>
    <t>=BR20*BR$4</t>
  </si>
  <si>
    <t>=BS20*BS$4</t>
  </si>
  <si>
    <t>=BT20*BT$4</t>
  </si>
  <si>
    <t>=BU20*BU$4</t>
  </si>
  <si>
    <t>=BV20*BV$4</t>
  </si>
  <si>
    <t>=BW20*BW$4</t>
  </si>
  <si>
    <t>=BX20*BX$4</t>
  </si>
  <si>
    <t>=BY20*BY$4</t>
  </si>
  <si>
    <t>=BZ20*BZ$4</t>
  </si>
  <si>
    <t>=CA20*CA$4</t>
  </si>
  <si>
    <t>=CB20*CB$4</t>
  </si>
  <si>
    <t>=CC20*CC$4</t>
  </si>
  <si>
    <t>=CD20*CD$4</t>
  </si>
  <si>
    <t>=CE20*CE$4</t>
  </si>
  <si>
    <t>=CF20*CF$4</t>
  </si>
  <si>
    <t>=CG20*CG$4</t>
  </si>
  <si>
    <t>=CH20*CH$4</t>
  </si>
  <si>
    <t>=CI20*CI$4</t>
  </si>
  <si>
    <t>=CJ20*CJ$4</t>
  </si>
  <si>
    <t>=CK20*CK$4</t>
  </si>
  <si>
    <t>=CL20*CL$4</t>
  </si>
  <si>
    <t>=CM20*CM$4</t>
  </si>
  <si>
    <t>=CN20*CN$4</t>
  </si>
  <si>
    <t>=CO20*CO$4</t>
  </si>
  <si>
    <t>=CP20*CP$4</t>
  </si>
  <si>
    <t>=CQ20*CQ$4</t>
  </si>
  <si>
    <t>=CR20*CR$4</t>
  </si>
  <si>
    <t>=CS20*CS$4</t>
  </si>
  <si>
    <t>=CT20*CT$4</t>
  </si>
  <si>
    <t>=CU20*CU$4</t>
  </si>
  <si>
    <t>=CV20*CV$4</t>
  </si>
  <si>
    <t>=CW20*CW$4</t>
  </si>
  <si>
    <t>=CX20*CX$4</t>
  </si>
  <si>
    <t>=CY20*CY$4</t>
  </si>
  <si>
    <t>=CZ20*CZ$4</t>
  </si>
  <si>
    <t>=DA20*DA$4</t>
  </si>
  <si>
    <t>=DB20*DB$4</t>
  </si>
  <si>
    <t>=DC20*DC$4</t>
  </si>
  <si>
    <t>=DD20*DD$4</t>
  </si>
  <si>
    <t>=DE20*DE$4</t>
  </si>
  <si>
    <t>=DF20*DF$4</t>
  </si>
  <si>
    <t>=DG20*DG$4</t>
  </si>
  <si>
    <t>=DH20*DH$4</t>
  </si>
  <si>
    <t>=DI20*DI$4</t>
  </si>
  <si>
    <t>=DJ20*DJ$4</t>
  </si>
  <si>
    <t>=DK20*DK$4</t>
  </si>
  <si>
    <t>=DL20*DL$4</t>
  </si>
  <si>
    <t>=DM20*DM$4</t>
  </si>
  <si>
    <t>=DN20*DN$4</t>
  </si>
  <si>
    <t>=DO20*DO$4</t>
  </si>
  <si>
    <t>=DP20*DP$4</t>
  </si>
  <si>
    <t>=DQ20*DQ$4</t>
  </si>
  <si>
    <t>=DR20*DR$4</t>
  </si>
  <si>
    <t>=DS20*DS$4</t>
  </si>
  <si>
    <t>=DT20*DT$4</t>
  </si>
  <si>
    <t>=DU20*DU$4</t>
  </si>
  <si>
    <t>=DV20*DV$4</t>
  </si>
  <si>
    <t>=DW20*DW$4</t>
  </si>
  <si>
    <t>=DX20*DX$4</t>
  </si>
  <si>
    <t>=DY20*DY$4</t>
  </si>
  <si>
    <t>=DZ20*DZ$4</t>
  </si>
  <si>
    <t>=EA20*EA$4</t>
  </si>
  <si>
    <t>=EB20*EB$4</t>
  </si>
  <si>
    <t>=I21*I$4</t>
  </si>
  <si>
    <t>=J21*J$4</t>
  </si>
  <si>
    <t>=K21*K$4</t>
  </si>
  <si>
    <t>=L21*L$4</t>
  </si>
  <si>
    <t>=M21*M$4</t>
  </si>
  <si>
    <t>=N21*N$4</t>
  </si>
  <si>
    <t>=O21*O$4</t>
  </si>
  <si>
    <t>=P21*P$4</t>
  </si>
  <si>
    <t>=Q21*Q$4</t>
  </si>
  <si>
    <t>=R21*R$4</t>
  </si>
  <si>
    <t>=S21*S$4</t>
  </si>
  <si>
    <t>=T21*T$4</t>
  </si>
  <si>
    <t>=U21*U$4</t>
  </si>
  <si>
    <t>=V21*V$4</t>
  </si>
  <si>
    <t>=W21*W$4</t>
  </si>
  <si>
    <t>=X21*X$4</t>
  </si>
  <si>
    <t>=Y21*Y$4</t>
  </si>
  <si>
    <t>=Z21*Z$4</t>
  </si>
  <si>
    <t>=AA21*AA$4</t>
  </si>
  <si>
    <t>=AB21*AB$4</t>
  </si>
  <si>
    <t>=AC21*AC$4</t>
  </si>
  <si>
    <t>=AD21*AD$4</t>
  </si>
  <si>
    <t>=AE21*AE$4</t>
  </si>
  <si>
    <t>=AF21*AF$4</t>
  </si>
  <si>
    <t>=AG21*AG$4</t>
  </si>
  <si>
    <t>=AH21*AH$4</t>
  </si>
  <si>
    <t>=AI21*AI$4</t>
  </si>
  <si>
    <t>=AJ21*AJ$4</t>
  </si>
  <si>
    <t>=AK21*AK$4</t>
  </si>
  <si>
    <t>=AL21*AL$4</t>
  </si>
  <si>
    <t>=AM21*AM$4</t>
  </si>
  <si>
    <t>=AN21*AN$4</t>
  </si>
  <si>
    <t>=AO21*AO$4</t>
  </si>
  <si>
    <t>=AP21*AP$4</t>
  </si>
  <si>
    <t>=AQ21*AQ$4</t>
  </si>
  <si>
    <t>=AR21*AR$4</t>
  </si>
  <si>
    <t>=AS21*AS$4</t>
  </si>
  <si>
    <t>=AT21*AT$4</t>
  </si>
  <si>
    <t>=AU21*AU$4</t>
  </si>
  <si>
    <t>=AV21*AV$4</t>
  </si>
  <si>
    <t>=AW21*AW$4</t>
  </si>
  <si>
    <t>=AX21*AX$4</t>
  </si>
  <si>
    <t>=AY21*AY$4</t>
  </si>
  <si>
    <t>=AZ21*AZ$4</t>
  </si>
  <si>
    <t>=BA21*BA$4</t>
  </si>
  <si>
    <t>=BB21*BB$4</t>
  </si>
  <si>
    <t>=BC21*BC$4</t>
  </si>
  <si>
    <t>=BD21*BD$4</t>
  </si>
  <si>
    <t>=BE21*BE$4</t>
  </si>
  <si>
    <t>=BF21*BF$4</t>
  </si>
  <si>
    <t>=BG21*BG$4</t>
  </si>
  <si>
    <t>=BH21*BH$4</t>
  </si>
  <si>
    <t>=BI21*BI$4</t>
  </si>
  <si>
    <t>=BJ21*BJ$4</t>
  </si>
  <si>
    <t>=BK21*BK$4</t>
  </si>
  <si>
    <t>=BL21*BL$4</t>
  </si>
  <si>
    <t>=BM21*BM$4</t>
  </si>
  <si>
    <t>=BN21*BN$4</t>
  </si>
  <si>
    <t>=BO21*BO$4</t>
  </si>
  <si>
    <t>=BP21*BP$4</t>
  </si>
  <si>
    <t>=BQ21*BQ$4</t>
  </si>
  <si>
    <t>=BR21*BR$4</t>
  </si>
  <si>
    <t>=BS21*BS$4</t>
  </si>
  <si>
    <t>=BT21*BT$4</t>
  </si>
  <si>
    <t>=BU21*BU$4</t>
  </si>
  <si>
    <t>=BV21*BV$4</t>
  </si>
  <si>
    <t>=BW21*BW$4</t>
  </si>
  <si>
    <t>=BX21*BX$4</t>
  </si>
  <si>
    <t>=BY21*BY$4</t>
  </si>
  <si>
    <t>=BZ21*BZ$4</t>
  </si>
  <si>
    <t>=CA21*CA$4</t>
  </si>
  <si>
    <t>=CB21*CB$4</t>
  </si>
  <si>
    <t>=CC21*CC$4</t>
  </si>
  <si>
    <t>=CD21*CD$4</t>
  </si>
  <si>
    <t>=CE21*CE$4</t>
  </si>
  <si>
    <t>=CF21*CF$4</t>
  </si>
  <si>
    <t>=CG21*CG$4</t>
  </si>
  <si>
    <t>=CH21*CH$4</t>
  </si>
  <si>
    <t>=CI21*CI$4</t>
  </si>
  <si>
    <t>=CJ21*CJ$4</t>
  </si>
  <si>
    <t>=CK21*CK$4</t>
  </si>
  <si>
    <t>=CL21*CL$4</t>
  </si>
  <si>
    <t>=CM21*CM$4</t>
  </si>
  <si>
    <t>=CN21*CN$4</t>
  </si>
  <si>
    <t>=CO21*CO$4</t>
  </si>
  <si>
    <t>=CP21*CP$4</t>
  </si>
  <si>
    <t>=CQ21*CQ$4</t>
  </si>
  <si>
    <t>=CR21*CR$4</t>
  </si>
  <si>
    <t>=CS21*CS$4</t>
  </si>
  <si>
    <t>=CT21*CT$4</t>
  </si>
  <si>
    <t>=CU21*CU$4</t>
  </si>
  <si>
    <t>=CV21*CV$4</t>
  </si>
  <si>
    <t>=CW21*CW$4</t>
  </si>
  <si>
    <t>=CX21*CX$4</t>
  </si>
  <si>
    <t>=CY21*CY$4</t>
  </si>
  <si>
    <t>=CZ21*CZ$4</t>
  </si>
  <si>
    <t>=DA21*DA$4</t>
  </si>
  <si>
    <t>=DB21*DB$4</t>
  </si>
  <si>
    <t>=DC21*DC$4</t>
  </si>
  <si>
    <t>=DD21*DD$4</t>
  </si>
  <si>
    <t>=DE21*DE$4</t>
  </si>
  <si>
    <t>=DF21*DF$4</t>
  </si>
  <si>
    <t>=DG21*DG$4</t>
  </si>
  <si>
    <t>=DH21*DH$4</t>
  </si>
  <si>
    <t>=DI21*DI$4</t>
  </si>
  <si>
    <t>=DJ21*DJ$4</t>
  </si>
  <si>
    <t>=DK21*DK$4</t>
  </si>
  <si>
    <t>=DL21*DL$4</t>
  </si>
  <si>
    <t>=DM21*DM$4</t>
  </si>
  <si>
    <t>=DN21*DN$4</t>
  </si>
  <si>
    <t>=DO21*DO$4</t>
  </si>
  <si>
    <t>=DP21*DP$4</t>
  </si>
  <si>
    <t>=DQ21*DQ$4</t>
  </si>
  <si>
    <t>=DR21*DR$4</t>
  </si>
  <si>
    <t>=DS21*DS$4</t>
  </si>
  <si>
    <t>=DT21*DT$4</t>
  </si>
  <si>
    <t>=DU21*DU$4</t>
  </si>
  <si>
    <t>=DV21*DV$4</t>
  </si>
  <si>
    <t>=DW21*DW$4</t>
  </si>
  <si>
    <t>=DX21*DX$4</t>
  </si>
  <si>
    <t>=DY21*DY$4</t>
  </si>
  <si>
    <t>=DZ21*DZ$4</t>
  </si>
  <si>
    <t>=EA21*EA$4</t>
  </si>
  <si>
    <t>=EB21*EB$4</t>
  </si>
  <si>
    <t>=I22*I$4</t>
  </si>
  <si>
    <t>=J22*J$4</t>
  </si>
  <si>
    <t>=K22*K$4</t>
  </si>
  <si>
    <t>=L22*L$4</t>
  </si>
  <si>
    <t>=M22*M$4</t>
  </si>
  <si>
    <t>=N22*N$4</t>
  </si>
  <si>
    <t>=O22*O$4</t>
  </si>
  <si>
    <t>=P22*P$4</t>
  </si>
  <si>
    <t>=Q22*Q$4</t>
  </si>
  <si>
    <t>=R22*R$4</t>
  </si>
  <si>
    <t>=S22*S$4</t>
  </si>
  <si>
    <t>=T22*T$4</t>
  </si>
  <si>
    <t>=U22*U$4</t>
  </si>
  <si>
    <t>=V22*V$4</t>
  </si>
  <si>
    <t>=W22*W$4</t>
  </si>
  <si>
    <t>=X22*X$4</t>
  </si>
  <si>
    <t>=Y22*Y$4</t>
  </si>
  <si>
    <t>=Z22*Z$4</t>
  </si>
  <si>
    <t>=AA22*AA$4</t>
  </si>
  <si>
    <t>=AB22*AB$4</t>
  </si>
  <si>
    <t>=AC22*AC$4</t>
  </si>
  <si>
    <t>=AD22*AD$4</t>
  </si>
  <si>
    <t>=AE22*AE$4</t>
  </si>
  <si>
    <t>=AF22*AF$4</t>
  </si>
  <si>
    <t>=AG22*AG$4</t>
  </si>
  <si>
    <t>=AH22*AH$4</t>
  </si>
  <si>
    <t>=AI22*AI$4</t>
  </si>
  <si>
    <t>=AJ22*AJ$4</t>
  </si>
  <si>
    <t>=AK22*AK$4</t>
  </si>
  <si>
    <t>=AL22*AL$4</t>
  </si>
  <si>
    <t>=AM22*AM$4</t>
  </si>
  <si>
    <t>=AN22*AN$4</t>
  </si>
  <si>
    <t>=AO22*AO$4</t>
  </si>
  <si>
    <t>=AP22*AP$4</t>
  </si>
  <si>
    <t>=AQ22*AQ$4</t>
  </si>
  <si>
    <t>=AR22*AR$4</t>
  </si>
  <si>
    <t>=AS22*AS$4</t>
  </si>
  <si>
    <t>=AT22*AT$4</t>
  </si>
  <si>
    <t>=AU22*AU$4</t>
  </si>
  <si>
    <t>=AV22*AV$4</t>
  </si>
  <si>
    <t>=AW22*AW$4</t>
  </si>
  <si>
    <t>=AX22*AX$4</t>
  </si>
  <si>
    <t>=AY22*AY$4</t>
  </si>
  <si>
    <t>=AZ22*AZ$4</t>
  </si>
  <si>
    <t>=BA22*BA$4</t>
  </si>
  <si>
    <t>=BB22*BB$4</t>
  </si>
  <si>
    <t>=BC22*BC$4</t>
  </si>
  <si>
    <t>=BD22*BD$4</t>
  </si>
  <si>
    <t>=BE22*BE$4</t>
  </si>
  <si>
    <t>=BF22*BF$4</t>
  </si>
  <si>
    <t>=BG22*BG$4</t>
  </si>
  <si>
    <t>=BH22*BH$4</t>
  </si>
  <si>
    <t>=BI22*BI$4</t>
  </si>
  <si>
    <t>=BJ22*BJ$4</t>
  </si>
  <si>
    <t>=BK22*BK$4</t>
  </si>
  <si>
    <t>=BL22*BL$4</t>
  </si>
  <si>
    <t>=BM22*BM$4</t>
  </si>
  <si>
    <t>=BN22*BN$4</t>
  </si>
  <si>
    <t>=BO22*BO$4</t>
  </si>
  <si>
    <t>=BP22*BP$4</t>
  </si>
  <si>
    <t>=BQ22*BQ$4</t>
  </si>
  <si>
    <t>=BR22*BR$4</t>
  </si>
  <si>
    <t>=BS22*BS$4</t>
  </si>
  <si>
    <t>=BT22*BT$4</t>
  </si>
  <si>
    <t>=BU22*BU$4</t>
  </si>
  <si>
    <t>=BV22*BV$4</t>
  </si>
  <si>
    <t>=BW22*BW$4</t>
  </si>
  <si>
    <t>=BX22*BX$4</t>
  </si>
  <si>
    <t>=BY22*BY$4</t>
  </si>
  <si>
    <t>=BZ22*BZ$4</t>
  </si>
  <si>
    <t>=CA22*CA$4</t>
  </si>
  <si>
    <t>=CB22*CB$4</t>
  </si>
  <si>
    <t>=CC22*CC$4</t>
  </si>
  <si>
    <t>=CD22*CD$4</t>
  </si>
  <si>
    <t>=CE22*CE$4</t>
  </si>
  <si>
    <t>=CF22*CF$4</t>
  </si>
  <si>
    <t>=CG22*CG$4</t>
  </si>
  <si>
    <t>=CH22*CH$4</t>
  </si>
  <si>
    <t>=CI22*CI$4</t>
  </si>
  <si>
    <t>=CJ22*CJ$4</t>
  </si>
  <si>
    <t>=CK22*CK$4</t>
  </si>
  <si>
    <t>=CL22*CL$4</t>
  </si>
  <si>
    <t>=CM22*CM$4</t>
  </si>
  <si>
    <t>=CN22*CN$4</t>
  </si>
  <si>
    <t>=CO22*CO$4</t>
  </si>
  <si>
    <t>=CP22*CP$4</t>
  </si>
  <si>
    <t>=CQ22*CQ$4</t>
  </si>
  <si>
    <t>=CR22*CR$4</t>
  </si>
  <si>
    <t>=CS22*CS$4</t>
  </si>
  <si>
    <t>=CT22*CT$4</t>
  </si>
  <si>
    <t>=CU22*CU$4</t>
  </si>
  <si>
    <t>=CV22*CV$4</t>
  </si>
  <si>
    <t>=CW22*CW$4</t>
  </si>
  <si>
    <t>=CX22*CX$4</t>
  </si>
  <si>
    <t>=CY22*CY$4</t>
  </si>
  <si>
    <t>=CZ22*CZ$4</t>
  </si>
  <si>
    <t>=DA22*DA$4</t>
  </si>
  <si>
    <t>=DB22*DB$4</t>
  </si>
  <si>
    <t>=DC22*DC$4</t>
  </si>
  <si>
    <t>=DD22*DD$4</t>
  </si>
  <si>
    <t>=DE22*DE$4</t>
  </si>
  <si>
    <t>=DF22*DF$4</t>
  </si>
  <si>
    <t>=DG22*DG$4</t>
  </si>
  <si>
    <t>=DH22*DH$4</t>
  </si>
  <si>
    <t>=DI22*DI$4</t>
  </si>
  <si>
    <t>=DJ22*DJ$4</t>
  </si>
  <si>
    <t>=DK22*DK$4</t>
  </si>
  <si>
    <t>=DL22*DL$4</t>
  </si>
  <si>
    <t>=DM22*DM$4</t>
  </si>
  <si>
    <t>=DN22*DN$4</t>
  </si>
  <si>
    <t>=DO22*DO$4</t>
  </si>
  <si>
    <t>=DP22*DP$4</t>
  </si>
  <si>
    <t>=DQ22*DQ$4</t>
  </si>
  <si>
    <t>=DR22*DR$4</t>
  </si>
  <si>
    <t>=DS22*DS$4</t>
  </si>
  <si>
    <t>=DT22*DT$4</t>
  </si>
  <si>
    <t>=DU22*DU$4</t>
  </si>
  <si>
    <t>=DV22*DV$4</t>
  </si>
  <si>
    <t>=DW22*DW$4</t>
  </si>
  <si>
    <t>=DX22*DX$4</t>
  </si>
  <si>
    <t>=DY22*DY$4</t>
  </si>
  <si>
    <t>=DZ22*DZ$4</t>
  </si>
  <si>
    <t>=EA22*EA$4</t>
  </si>
  <si>
    <t>=EB22*EB$4</t>
  </si>
  <si>
    <t>=I23*I$4</t>
  </si>
  <si>
    <t>=J23*J$4</t>
  </si>
  <si>
    <t>=K23*K$4</t>
  </si>
  <si>
    <t>=L23*L$4</t>
  </si>
  <si>
    <t>=M23*M$4</t>
  </si>
  <si>
    <t>=N23*N$4</t>
  </si>
  <si>
    <t>=O23*O$4</t>
  </si>
  <si>
    <t>=P23*P$4</t>
  </si>
  <si>
    <t>=Q23*Q$4</t>
  </si>
  <si>
    <t>=R23*R$4</t>
  </si>
  <si>
    <t>=S23*S$4</t>
  </si>
  <si>
    <t>=T23*T$4</t>
  </si>
  <si>
    <t>=U23*U$4</t>
  </si>
  <si>
    <t>=V23*V$4</t>
  </si>
  <si>
    <t>=W23*W$4</t>
  </si>
  <si>
    <t>=X23*X$4</t>
  </si>
  <si>
    <t>=Y23*Y$4</t>
  </si>
  <si>
    <t>=Z23*Z$4</t>
  </si>
  <si>
    <t>=AA23*AA$4</t>
  </si>
  <si>
    <t>=AB23*AB$4</t>
  </si>
  <si>
    <t>=AC23*AC$4</t>
  </si>
  <si>
    <t>=AD23*AD$4</t>
  </si>
  <si>
    <t>=AE23*AE$4</t>
  </si>
  <si>
    <t>=AF23*AF$4</t>
  </si>
  <si>
    <t>=AG23*AG$4</t>
  </si>
  <si>
    <t>=AH23*AH$4</t>
  </si>
  <si>
    <t>=AI23*AI$4</t>
  </si>
  <si>
    <t>=AJ23*AJ$4</t>
  </si>
  <si>
    <t>=AK23*AK$4</t>
  </si>
  <si>
    <t>=AL23*AL$4</t>
  </si>
  <si>
    <t>=AM23*AM$4</t>
  </si>
  <si>
    <t>=AN23*AN$4</t>
  </si>
  <si>
    <t>=AO23*AO$4</t>
  </si>
  <si>
    <t>=AP23*AP$4</t>
  </si>
  <si>
    <t>=AQ23*AQ$4</t>
  </si>
  <si>
    <t>=AR23*AR$4</t>
  </si>
  <si>
    <t>=AS23*AS$4</t>
  </si>
  <si>
    <t>=AT23*AT$4</t>
  </si>
  <si>
    <t>=AU23*AU$4</t>
  </si>
  <si>
    <t>=AV23*AV$4</t>
  </si>
  <si>
    <t>=AW23*AW$4</t>
  </si>
  <si>
    <t>=AX23*AX$4</t>
  </si>
  <si>
    <t>=AY23*AY$4</t>
  </si>
  <si>
    <t>=AZ23*AZ$4</t>
  </si>
  <si>
    <t>=BA23*BA$4</t>
  </si>
  <si>
    <t>=BB23*BB$4</t>
  </si>
  <si>
    <t>=BC23*BC$4</t>
  </si>
  <si>
    <t>=BD23*BD$4</t>
  </si>
  <si>
    <t>=BE23*BE$4</t>
  </si>
  <si>
    <t>=BF23*BF$4</t>
  </si>
  <si>
    <t>=BG23*BG$4</t>
  </si>
  <si>
    <t>=BH23*BH$4</t>
  </si>
  <si>
    <t>=BI23*BI$4</t>
  </si>
  <si>
    <t>=BJ23*BJ$4</t>
  </si>
  <si>
    <t>=BK23*BK$4</t>
  </si>
  <si>
    <t>=BL23*BL$4</t>
  </si>
  <si>
    <t>=BM23*BM$4</t>
  </si>
  <si>
    <t>=BN23*BN$4</t>
  </si>
  <si>
    <t>=BO23*BO$4</t>
  </si>
  <si>
    <t>=BP23*BP$4</t>
  </si>
  <si>
    <t>=BQ23*BQ$4</t>
  </si>
  <si>
    <t>=BR23*BR$4</t>
  </si>
  <si>
    <t>=BS23*BS$4</t>
  </si>
  <si>
    <t>=BT23*BT$4</t>
  </si>
  <si>
    <t>=BU23*BU$4</t>
  </si>
  <si>
    <t>=BV23*BV$4</t>
  </si>
  <si>
    <t>=BW23*BW$4</t>
  </si>
  <si>
    <t>=BX23*BX$4</t>
  </si>
  <si>
    <t>=BY23*BY$4</t>
  </si>
  <si>
    <t>=BZ23*BZ$4</t>
  </si>
  <si>
    <t>=CA23*CA$4</t>
  </si>
  <si>
    <t>=CB23*CB$4</t>
  </si>
  <si>
    <t>=CC23*CC$4</t>
  </si>
  <si>
    <t>=CD23*CD$4</t>
  </si>
  <si>
    <t>=CE23*CE$4</t>
  </si>
  <si>
    <t>=CF23*CF$4</t>
  </si>
  <si>
    <t>=CG23*CG$4</t>
  </si>
  <si>
    <t>=CH23*CH$4</t>
  </si>
  <si>
    <t>=CI23*CI$4</t>
  </si>
  <si>
    <t>=CJ23*CJ$4</t>
  </si>
  <si>
    <t>=CK23*CK$4</t>
  </si>
  <si>
    <t>=CL23*CL$4</t>
  </si>
  <si>
    <t>=CM23*CM$4</t>
  </si>
  <si>
    <t>=CN23*CN$4</t>
  </si>
  <si>
    <t>=CO23*CO$4</t>
  </si>
  <si>
    <t>=CP23*CP$4</t>
  </si>
  <si>
    <t>=CQ23*CQ$4</t>
  </si>
  <si>
    <t>=CR23*CR$4</t>
  </si>
  <si>
    <t>=CS23*CS$4</t>
  </si>
  <si>
    <t>=CT23*CT$4</t>
  </si>
  <si>
    <t>=CU23*CU$4</t>
  </si>
  <si>
    <t>=CV23*CV$4</t>
  </si>
  <si>
    <t>=CW23*CW$4</t>
  </si>
  <si>
    <t>=CX23*CX$4</t>
  </si>
  <si>
    <t>=CY23*CY$4</t>
  </si>
  <si>
    <t>=CZ23*CZ$4</t>
  </si>
  <si>
    <t>=DA23*DA$4</t>
  </si>
  <si>
    <t>=DB23*DB$4</t>
  </si>
  <si>
    <t>=DC23*DC$4</t>
  </si>
  <si>
    <t>=DD23*DD$4</t>
  </si>
  <si>
    <t>=DE23*DE$4</t>
  </si>
  <si>
    <t>=DF23*DF$4</t>
  </si>
  <si>
    <t>=DG23*DG$4</t>
  </si>
  <si>
    <t>=DH23*DH$4</t>
  </si>
  <si>
    <t>=DI23*DI$4</t>
  </si>
  <si>
    <t>=DJ23*DJ$4</t>
  </si>
  <si>
    <t>=DK23*DK$4</t>
  </si>
  <si>
    <t>=DL23*DL$4</t>
  </si>
  <si>
    <t>=DM23*DM$4</t>
  </si>
  <si>
    <t>=DN23*DN$4</t>
  </si>
  <si>
    <t>=DO23*DO$4</t>
  </si>
  <si>
    <t>=DP23*DP$4</t>
  </si>
  <si>
    <t>=DQ23*DQ$4</t>
  </si>
  <si>
    <t>=DR23*DR$4</t>
  </si>
  <si>
    <t>=DS23*DS$4</t>
  </si>
  <si>
    <t>=DT23*DT$4</t>
  </si>
  <si>
    <t>=DU23*DU$4</t>
  </si>
  <si>
    <t>=DV23*DV$4</t>
  </si>
  <si>
    <t>=DW23*DW$4</t>
  </si>
  <si>
    <t>=DX23*DX$4</t>
  </si>
  <si>
    <t>=DY23*DY$4</t>
  </si>
  <si>
    <t>=DZ23*DZ$4</t>
  </si>
  <si>
    <t>=EA23*EA$4</t>
  </si>
  <si>
    <t>=EB23*EB$4</t>
  </si>
  <si>
    <t>=I24*I$4</t>
  </si>
  <si>
    <t>=J24*J$4</t>
  </si>
  <si>
    <t>=K24*K$4</t>
  </si>
  <si>
    <t>=L24*L$4</t>
  </si>
  <si>
    <t>=M24*M$4</t>
  </si>
  <si>
    <t>=N24*N$4</t>
  </si>
  <si>
    <t>=O24*O$4</t>
  </si>
  <si>
    <t>=P24*P$4</t>
  </si>
  <si>
    <t>=Q24*Q$4</t>
  </si>
  <si>
    <t>=R24*R$4</t>
  </si>
  <si>
    <t>=S24*S$4</t>
  </si>
  <si>
    <t>=T24*T$4</t>
  </si>
  <si>
    <t>=U24*U$4</t>
  </si>
  <si>
    <t>=V24*V$4</t>
  </si>
  <si>
    <t>=W24*W$4</t>
  </si>
  <si>
    <t>=X24*X$4</t>
  </si>
  <si>
    <t>=Y24*Y$4</t>
  </si>
  <si>
    <t>=Z24*Z$4</t>
  </si>
  <si>
    <t>=AA24*AA$4</t>
  </si>
  <si>
    <t>=AB24*AB$4</t>
  </si>
  <si>
    <t>=AC24*AC$4</t>
  </si>
  <si>
    <t>=AD24*AD$4</t>
  </si>
  <si>
    <t>=AE24*AE$4</t>
  </si>
  <si>
    <t>=AF24*AF$4</t>
  </si>
  <si>
    <t>=AG24*AG$4</t>
  </si>
  <si>
    <t>=AH24*AH$4</t>
  </si>
  <si>
    <t>=AI24*AI$4</t>
  </si>
  <si>
    <t>=AJ24*AJ$4</t>
  </si>
  <si>
    <t>=AK24*AK$4</t>
  </si>
  <si>
    <t>=AL24*AL$4</t>
  </si>
  <si>
    <t>=AM24*AM$4</t>
  </si>
  <si>
    <t>=AN24*AN$4</t>
  </si>
  <si>
    <t>=AO24*AO$4</t>
  </si>
  <si>
    <t>=AP24*AP$4</t>
  </si>
  <si>
    <t>=AQ24*AQ$4</t>
  </si>
  <si>
    <t>=AR24*AR$4</t>
  </si>
  <si>
    <t>=AS24*AS$4</t>
  </si>
  <si>
    <t>=AT24*AT$4</t>
  </si>
  <si>
    <t>=AU24*AU$4</t>
  </si>
  <si>
    <t>=AV24*AV$4</t>
  </si>
  <si>
    <t>=AW24*AW$4</t>
  </si>
  <si>
    <t>=AX24*AX$4</t>
  </si>
  <si>
    <t>=AY24*AY$4</t>
  </si>
  <si>
    <t>=AZ24*AZ$4</t>
  </si>
  <si>
    <t>=BA24*BA$4</t>
  </si>
  <si>
    <t>=BB24*BB$4</t>
  </si>
  <si>
    <t>=BC24*BC$4</t>
  </si>
  <si>
    <t>=BD24*BD$4</t>
  </si>
  <si>
    <t>=BE24*BE$4</t>
  </si>
  <si>
    <t>=BF24*BF$4</t>
  </si>
  <si>
    <t>=BG24*BG$4</t>
  </si>
  <si>
    <t>=BH24*BH$4</t>
  </si>
  <si>
    <t>=BI24*BI$4</t>
  </si>
  <si>
    <t>=BJ24*BJ$4</t>
  </si>
  <si>
    <t>=BK24*BK$4</t>
  </si>
  <si>
    <t>=BL24*BL$4</t>
  </si>
  <si>
    <t>=BM24*BM$4</t>
  </si>
  <si>
    <t>=BN24*BN$4</t>
  </si>
  <si>
    <t>=BO24*BO$4</t>
  </si>
  <si>
    <t>=BP24*BP$4</t>
  </si>
  <si>
    <t>=BQ24*BQ$4</t>
  </si>
  <si>
    <t>=BR24*BR$4</t>
  </si>
  <si>
    <t>=BS24*BS$4</t>
  </si>
  <si>
    <t>=BT24*BT$4</t>
  </si>
  <si>
    <t>=BU24*BU$4</t>
  </si>
  <si>
    <t>=BV24*BV$4</t>
  </si>
  <si>
    <t>=BW24*BW$4</t>
  </si>
  <si>
    <t>=BX24*BX$4</t>
  </si>
  <si>
    <t>=BY24*BY$4</t>
  </si>
  <si>
    <t>=BZ24*BZ$4</t>
  </si>
  <si>
    <t>=CA24*CA$4</t>
  </si>
  <si>
    <t>=CB24*CB$4</t>
  </si>
  <si>
    <t>=CC24*CC$4</t>
  </si>
  <si>
    <t>=CD24*CD$4</t>
  </si>
  <si>
    <t>=CE24*CE$4</t>
  </si>
  <si>
    <t>=CF24*CF$4</t>
  </si>
  <si>
    <t>=CG24*CG$4</t>
  </si>
  <si>
    <t>=CH24*CH$4</t>
  </si>
  <si>
    <t>=CI24*CI$4</t>
  </si>
  <si>
    <t>=CJ24*CJ$4</t>
  </si>
  <si>
    <t>=CK24*CK$4</t>
  </si>
  <si>
    <t>=CL24*CL$4</t>
  </si>
  <si>
    <t>=CM24*CM$4</t>
  </si>
  <si>
    <t>=CN24*CN$4</t>
  </si>
  <si>
    <t>=CO24*CO$4</t>
  </si>
  <si>
    <t>=CP24*CP$4</t>
  </si>
  <si>
    <t>=CQ24*CQ$4</t>
  </si>
  <si>
    <t>=CR24*CR$4</t>
  </si>
  <si>
    <t>=CS24*CS$4</t>
  </si>
  <si>
    <t>=CT24*CT$4</t>
  </si>
  <si>
    <t>=CU24*CU$4</t>
  </si>
  <si>
    <t>=CV24*CV$4</t>
  </si>
  <si>
    <t>=CW24*CW$4</t>
  </si>
  <si>
    <t>=CX24*CX$4</t>
  </si>
  <si>
    <t>=CY24*CY$4</t>
  </si>
  <si>
    <t>=CZ24*CZ$4</t>
  </si>
  <si>
    <t>=DA24*DA$4</t>
  </si>
  <si>
    <t>=DB24*DB$4</t>
  </si>
  <si>
    <t>=DC24*DC$4</t>
  </si>
  <si>
    <t>=DD24*DD$4</t>
  </si>
  <si>
    <t>=DE24*DE$4</t>
  </si>
  <si>
    <t>=DF24*DF$4</t>
  </si>
  <si>
    <t>=DG24*DG$4</t>
  </si>
  <si>
    <t>=DH24*DH$4</t>
  </si>
  <si>
    <t>=DI24*DI$4</t>
  </si>
  <si>
    <t>=DJ24*DJ$4</t>
  </si>
  <si>
    <t>=DK24*DK$4</t>
  </si>
  <si>
    <t>=DL24*DL$4</t>
  </si>
  <si>
    <t>=DM24*DM$4</t>
  </si>
  <si>
    <t>=DN24*DN$4</t>
  </si>
  <si>
    <t>=DO24*DO$4</t>
  </si>
  <si>
    <t>=DP24*DP$4</t>
  </si>
  <si>
    <t>=DQ24*DQ$4</t>
  </si>
  <si>
    <t>=DR24*DR$4</t>
  </si>
  <si>
    <t>=DS24*DS$4</t>
  </si>
  <si>
    <t>=DT24*DT$4</t>
  </si>
  <si>
    <t>=DU24*DU$4</t>
  </si>
  <si>
    <t>=DV24*DV$4</t>
  </si>
  <si>
    <t>=DW24*DW$4</t>
  </si>
  <si>
    <t>=DX24*DX$4</t>
  </si>
  <si>
    <t>=DY24*DY$4</t>
  </si>
  <si>
    <t>=DZ24*DZ$4</t>
  </si>
  <si>
    <t>=EA24*EA$4</t>
  </si>
  <si>
    <t>=EB24*EB$4</t>
  </si>
  <si>
    <t>=I28</t>
  </si>
  <si>
    <t>=J28</t>
  </si>
  <si>
    <t>=K28</t>
  </si>
  <si>
    <t>=L28</t>
  </si>
  <si>
    <t>=M28</t>
  </si>
  <si>
    <t>=N28</t>
  </si>
  <si>
    <t>=O28</t>
  </si>
  <si>
    <t>=P28</t>
  </si>
  <si>
    <t>=Q28</t>
  </si>
  <si>
    <t>=R28</t>
  </si>
  <si>
    <t>=S28</t>
  </si>
  <si>
    <t>=T28</t>
  </si>
  <si>
    <t>=U28</t>
  </si>
  <si>
    <t>=V28</t>
  </si>
  <si>
    <t>=W28</t>
  </si>
  <si>
    <t>=X28</t>
  </si>
  <si>
    <t>=Y28</t>
  </si>
  <si>
    <t>=Z28</t>
  </si>
  <si>
    <t>=AA28</t>
  </si>
  <si>
    <t>=AB28</t>
  </si>
  <si>
    <t>=AC28</t>
  </si>
  <si>
    <t>=AD28</t>
  </si>
  <si>
    <t>=AE28</t>
  </si>
  <si>
    <t>=AF28</t>
  </si>
  <si>
    <t>=AG28</t>
  </si>
  <si>
    <t>=AH28</t>
  </si>
  <si>
    <t>=AI28</t>
  </si>
  <si>
    <t>=AJ28</t>
  </si>
  <si>
    <t>=AK28</t>
  </si>
  <si>
    <t>=AL28</t>
  </si>
  <si>
    <t>=AM28</t>
  </si>
  <si>
    <t>=AN28</t>
  </si>
  <si>
    <t>=AO28</t>
  </si>
  <si>
    <t>=AP28</t>
  </si>
  <si>
    <t>=AQ28</t>
  </si>
  <si>
    <t>=AR28</t>
  </si>
  <si>
    <t>=AS28</t>
  </si>
  <si>
    <t>=AT28</t>
  </si>
  <si>
    <t>=AU28</t>
  </si>
  <si>
    <t>=AV28</t>
  </si>
  <si>
    <t>=AW28</t>
  </si>
  <si>
    <t>=AX28</t>
  </si>
  <si>
    <t>=AY28</t>
  </si>
  <si>
    <t>=AZ28</t>
  </si>
  <si>
    <t>=BA28</t>
  </si>
  <si>
    <t>=BB28</t>
  </si>
  <si>
    <t>=BC28</t>
  </si>
  <si>
    <t>=BD28</t>
  </si>
  <si>
    <t>=BE28</t>
  </si>
  <si>
    <t>=BF28</t>
  </si>
  <si>
    <t>=BG28</t>
  </si>
  <si>
    <t>=BH28</t>
  </si>
  <si>
    <t>=BI28</t>
  </si>
  <si>
    <t>=BJ28</t>
  </si>
  <si>
    <t>=BK28</t>
  </si>
  <si>
    <t>=BL28</t>
  </si>
  <si>
    <t>=BM28</t>
  </si>
  <si>
    <t>=BN28</t>
  </si>
  <si>
    <t>=BO28</t>
  </si>
  <si>
    <t>=BP28</t>
  </si>
  <si>
    <t>=BQ28</t>
  </si>
  <si>
    <t>=BR28</t>
  </si>
  <si>
    <t>=BS28</t>
  </si>
  <si>
    <t>=BT28</t>
  </si>
  <si>
    <t>=BU28</t>
  </si>
  <si>
    <t>=BV28</t>
  </si>
  <si>
    <t>=BW28</t>
  </si>
  <si>
    <t>=BX28</t>
  </si>
  <si>
    <t>=BY28</t>
  </si>
  <si>
    <t>=BZ28</t>
  </si>
  <si>
    <t>=CA28</t>
  </si>
  <si>
    <t>=CB28</t>
  </si>
  <si>
    <t>=CC28</t>
  </si>
  <si>
    <t>=CD28</t>
  </si>
  <si>
    <t>=CE28</t>
  </si>
  <si>
    <t>=CF28</t>
  </si>
  <si>
    <t>=CG28</t>
  </si>
  <si>
    <t>=CH28</t>
  </si>
  <si>
    <t>=CI28</t>
  </si>
  <si>
    <t>=CJ28</t>
  </si>
  <si>
    <t>=CK28</t>
  </si>
  <si>
    <t>=CL28</t>
  </si>
  <si>
    <t>=CM28</t>
  </si>
  <si>
    <t>=CN28</t>
  </si>
  <si>
    <t>=CO28</t>
  </si>
  <si>
    <t>=CP28</t>
  </si>
  <si>
    <t>=CQ28</t>
  </si>
  <si>
    <t>=CR28</t>
  </si>
  <si>
    <t>=CS28</t>
  </si>
  <si>
    <t>=CT28</t>
  </si>
  <si>
    <t>=CU28</t>
  </si>
  <si>
    <t>=CV28</t>
  </si>
  <si>
    <t>=CW28</t>
  </si>
  <si>
    <t>=CX28</t>
  </si>
  <si>
    <t>=CY28</t>
  </si>
  <si>
    <t>=CZ28</t>
  </si>
  <si>
    <t>=DA28</t>
  </si>
  <si>
    <t>=DB28</t>
  </si>
  <si>
    <t>=DC28</t>
  </si>
  <si>
    <t>=DD28</t>
  </si>
  <si>
    <t>=DE28</t>
  </si>
  <si>
    <t>=DF28</t>
  </si>
  <si>
    <t>=DG28</t>
  </si>
  <si>
    <t>=DH28</t>
  </si>
  <si>
    <t>=DI28</t>
  </si>
  <si>
    <t>=DJ28</t>
  </si>
  <si>
    <t>=DK28</t>
  </si>
  <si>
    <t>=DL28</t>
  </si>
  <si>
    <t>=DM28</t>
  </si>
  <si>
    <t>=DN28</t>
  </si>
  <si>
    <t>=DO28</t>
  </si>
  <si>
    <t>=DP28</t>
  </si>
  <si>
    <t>=DQ28</t>
  </si>
  <si>
    <t>=DR28</t>
  </si>
  <si>
    <t>=DS28</t>
  </si>
  <si>
    <t>=DT28</t>
  </si>
  <si>
    <t>=DU28</t>
  </si>
  <si>
    <t>=DV28</t>
  </si>
  <si>
    <t>=DW28</t>
  </si>
  <si>
    <t>=DX28</t>
  </si>
  <si>
    <t>=DY28</t>
  </si>
  <si>
    <t>=DZ28</t>
  </si>
  <si>
    <t>=EA28</t>
  </si>
  <si>
    <t>=I29</t>
  </si>
  <si>
    <t>=J29</t>
  </si>
  <si>
    <t>=K29</t>
  </si>
  <si>
    <t>=L29</t>
  </si>
  <si>
    <t>=M29</t>
  </si>
  <si>
    <t>=N29</t>
  </si>
  <si>
    <t>=O29</t>
  </si>
  <si>
    <t>=P29</t>
  </si>
  <si>
    <t>=Q29</t>
  </si>
  <si>
    <t>=R29</t>
  </si>
  <si>
    <t>=S29</t>
  </si>
  <si>
    <t>=T29</t>
  </si>
  <si>
    <t>=U29</t>
  </si>
  <si>
    <t>=V29</t>
  </si>
  <si>
    <t>=W29</t>
  </si>
  <si>
    <t>=X29</t>
  </si>
  <si>
    <t>=Y29</t>
  </si>
  <si>
    <t>=Z29</t>
  </si>
  <si>
    <t>=AA29</t>
  </si>
  <si>
    <t>=AB29</t>
  </si>
  <si>
    <t>=AC29</t>
  </si>
  <si>
    <t>=AD29</t>
  </si>
  <si>
    <t>=AE29</t>
  </si>
  <si>
    <t>=AF29</t>
  </si>
  <si>
    <t>=AG29</t>
  </si>
  <si>
    <t>=AH29</t>
  </si>
  <si>
    <t>=AI29</t>
  </si>
  <si>
    <t>=AJ29</t>
  </si>
  <si>
    <t>=AK29</t>
  </si>
  <si>
    <t>=AL29</t>
  </si>
  <si>
    <t>=AM29</t>
  </si>
  <si>
    <t>=AN29</t>
  </si>
  <si>
    <t>=AO29</t>
  </si>
  <si>
    <t>=AP29</t>
  </si>
  <si>
    <t>=AQ29</t>
  </si>
  <si>
    <t>=AR29</t>
  </si>
  <si>
    <t>=AS29</t>
  </si>
  <si>
    <t>=AT29</t>
  </si>
  <si>
    <t>=AU29</t>
  </si>
  <si>
    <t>=AV29</t>
  </si>
  <si>
    <t>=AW29</t>
  </si>
  <si>
    <t>=AX29</t>
  </si>
  <si>
    <t>=AY29</t>
  </si>
  <si>
    <t>=AZ29</t>
  </si>
  <si>
    <t>=BA29</t>
  </si>
  <si>
    <t>=BB29</t>
  </si>
  <si>
    <t>=BC29</t>
  </si>
  <si>
    <t>=BD29</t>
  </si>
  <si>
    <t>=BE29</t>
  </si>
  <si>
    <t>=BF29</t>
  </si>
  <si>
    <t>=BG29</t>
  </si>
  <si>
    <t>=BH29</t>
  </si>
  <si>
    <t>=BI29</t>
  </si>
  <si>
    <t>=BJ29</t>
  </si>
  <si>
    <t>=BK29</t>
  </si>
  <si>
    <t>=BL29</t>
  </si>
  <si>
    <t>=BM29</t>
  </si>
  <si>
    <t>=BN29</t>
  </si>
  <si>
    <t>=BO29</t>
  </si>
  <si>
    <t>=BP29</t>
  </si>
  <si>
    <t>=BQ29</t>
  </si>
  <si>
    <t>=BR29</t>
  </si>
  <si>
    <t>=BS29</t>
  </si>
  <si>
    <t>=BT29</t>
  </si>
  <si>
    <t>=BU29</t>
  </si>
  <si>
    <t>=BV29</t>
  </si>
  <si>
    <t>=BW29</t>
  </si>
  <si>
    <t>=BX29</t>
  </si>
  <si>
    <t>=BY29</t>
  </si>
  <si>
    <t>=BZ29</t>
  </si>
  <si>
    <t>=CA29</t>
  </si>
  <si>
    <t>=CB29</t>
  </si>
  <si>
    <t>=CC29</t>
  </si>
  <si>
    <t>=CD29</t>
  </si>
  <si>
    <t>=CE29</t>
  </si>
  <si>
    <t>=CF29</t>
  </si>
  <si>
    <t>=CG29</t>
  </si>
  <si>
    <t>=CH29</t>
  </si>
  <si>
    <t>=CI29</t>
  </si>
  <si>
    <t>=CJ29</t>
  </si>
  <si>
    <t>=CK29</t>
  </si>
  <si>
    <t>=CL29</t>
  </si>
  <si>
    <t>=CM29</t>
  </si>
  <si>
    <t>=CN29</t>
  </si>
  <si>
    <t>=CO29</t>
  </si>
  <si>
    <t>=CP29</t>
  </si>
  <si>
    <t>=CQ29</t>
  </si>
  <si>
    <t>=CR29</t>
  </si>
  <si>
    <t>=CS29</t>
  </si>
  <si>
    <t>=CT29</t>
  </si>
  <si>
    <t>=CU29</t>
  </si>
  <si>
    <t>=CV29</t>
  </si>
  <si>
    <t>=CW29</t>
  </si>
  <si>
    <t>=CX29</t>
  </si>
  <si>
    <t>=CY29</t>
  </si>
  <si>
    <t>=CZ29</t>
  </si>
  <si>
    <t>=DA29</t>
  </si>
  <si>
    <t>=DB29</t>
  </si>
  <si>
    <t>=DC29</t>
  </si>
  <si>
    <t>=DD29</t>
  </si>
  <si>
    <t>=DE29</t>
  </si>
  <si>
    <t>=DF29</t>
  </si>
  <si>
    <t>=DG29</t>
  </si>
  <si>
    <t>=DH29</t>
  </si>
  <si>
    <t>=DI29</t>
  </si>
  <si>
    <t>=DJ29</t>
  </si>
  <si>
    <t>=DK29</t>
  </si>
  <si>
    <t>=DL29</t>
  </si>
  <si>
    <t>=DM29</t>
  </si>
  <si>
    <t>=DN29</t>
  </si>
  <si>
    <t>=DO29</t>
  </si>
  <si>
    <t>=DP29</t>
  </si>
  <si>
    <t>=DQ29</t>
  </si>
  <si>
    <t>=DR29</t>
  </si>
  <si>
    <t>=DS29</t>
  </si>
  <si>
    <t>=DT29</t>
  </si>
  <si>
    <t>=DU29</t>
  </si>
  <si>
    <t>=DV29</t>
  </si>
  <si>
    <t>=DW29</t>
  </si>
  <si>
    <t>=DX29</t>
  </si>
  <si>
    <t>=DY29</t>
  </si>
  <si>
    <t>=DZ29</t>
  </si>
  <si>
    <t>=EA29</t>
  </si>
  <si>
    <t>=I30</t>
  </si>
  <si>
    <t>=J30</t>
  </si>
  <si>
    <t>=K30</t>
  </si>
  <si>
    <t>=L30</t>
  </si>
  <si>
    <t>=M30</t>
  </si>
  <si>
    <t>=N30</t>
  </si>
  <si>
    <t>=O30</t>
  </si>
  <si>
    <t>=P30</t>
  </si>
  <si>
    <t>=Q30</t>
  </si>
  <si>
    <t>=R30</t>
  </si>
  <si>
    <t>=S30</t>
  </si>
  <si>
    <t>=T30</t>
  </si>
  <si>
    <t>=U30</t>
  </si>
  <si>
    <t>=V30</t>
  </si>
  <si>
    <t>=W30</t>
  </si>
  <si>
    <t>=X30</t>
  </si>
  <si>
    <t>=Y30</t>
  </si>
  <si>
    <t>=Z30</t>
  </si>
  <si>
    <t>=AA30</t>
  </si>
  <si>
    <t>=AB30</t>
  </si>
  <si>
    <t>=AC30</t>
  </si>
  <si>
    <t>=AD30</t>
  </si>
  <si>
    <t>=AE30</t>
  </si>
  <si>
    <t>=AF30</t>
  </si>
  <si>
    <t>=AG30</t>
  </si>
  <si>
    <t>=AH30</t>
  </si>
  <si>
    <t>=AI30</t>
  </si>
  <si>
    <t>=AJ30</t>
  </si>
  <si>
    <t>=AK30</t>
  </si>
  <si>
    <t>=AL30</t>
  </si>
  <si>
    <t>=AM30</t>
  </si>
  <si>
    <t>=AN30</t>
  </si>
  <si>
    <t>=AO30</t>
  </si>
  <si>
    <t>=AP30</t>
  </si>
  <si>
    <t>=AQ30</t>
  </si>
  <si>
    <t>=AR30</t>
  </si>
  <si>
    <t>=AS30</t>
  </si>
  <si>
    <t>=AT30</t>
  </si>
  <si>
    <t>=AU30</t>
  </si>
  <si>
    <t>=AV30</t>
  </si>
  <si>
    <t>=AW30</t>
  </si>
  <si>
    <t>=AX30</t>
  </si>
  <si>
    <t>=AY30</t>
  </si>
  <si>
    <t>=AZ30</t>
  </si>
  <si>
    <t>=BA30</t>
  </si>
  <si>
    <t>=BB30</t>
  </si>
  <si>
    <t>=BC30</t>
  </si>
  <si>
    <t>=BD30</t>
  </si>
  <si>
    <t>=BE30</t>
  </si>
  <si>
    <t>=BF30</t>
  </si>
  <si>
    <t>=BG30</t>
  </si>
  <si>
    <t>=BH30</t>
  </si>
  <si>
    <t>=BI30</t>
  </si>
  <si>
    <t>=BJ30</t>
  </si>
  <si>
    <t>=BK30</t>
  </si>
  <si>
    <t>=BL30</t>
  </si>
  <si>
    <t>=BM30</t>
  </si>
  <si>
    <t>=BN30</t>
  </si>
  <si>
    <t>=BO30</t>
  </si>
  <si>
    <t>=BP30</t>
  </si>
  <si>
    <t>=BQ30</t>
  </si>
  <si>
    <t>=BR30</t>
  </si>
  <si>
    <t>=BS30</t>
  </si>
  <si>
    <t>=BT30</t>
  </si>
  <si>
    <t>=BU30</t>
  </si>
  <si>
    <t>=BV30</t>
  </si>
  <si>
    <t>=BW30</t>
  </si>
  <si>
    <t>=BX30</t>
  </si>
  <si>
    <t>=BY30</t>
  </si>
  <si>
    <t>=BZ30</t>
  </si>
  <si>
    <t>=CA30</t>
  </si>
  <si>
    <t>=CB30</t>
  </si>
  <si>
    <t>=CC30</t>
  </si>
  <si>
    <t>=CD30</t>
  </si>
  <si>
    <t>=CE30</t>
  </si>
  <si>
    <t>=CF30</t>
  </si>
  <si>
    <t>=CG30</t>
  </si>
  <si>
    <t>=CH30</t>
  </si>
  <si>
    <t>=CI30</t>
  </si>
  <si>
    <t>=CJ30</t>
  </si>
  <si>
    <t>=CK30</t>
  </si>
  <si>
    <t>=CL30</t>
  </si>
  <si>
    <t>=CM30</t>
  </si>
  <si>
    <t>=CN30</t>
  </si>
  <si>
    <t>=CO30</t>
  </si>
  <si>
    <t>=CP30</t>
  </si>
  <si>
    <t>=CQ30</t>
  </si>
  <si>
    <t>=CR30</t>
  </si>
  <si>
    <t>=CS30</t>
  </si>
  <si>
    <t>=CT30</t>
  </si>
  <si>
    <t>=CU30</t>
  </si>
  <si>
    <t>=CV30</t>
  </si>
  <si>
    <t>=CW30</t>
  </si>
  <si>
    <t>=CX30</t>
  </si>
  <si>
    <t>=CY30</t>
  </si>
  <si>
    <t>=CZ30</t>
  </si>
  <si>
    <t>=DA30</t>
  </si>
  <si>
    <t>=DB30</t>
  </si>
  <si>
    <t>=DC30</t>
  </si>
  <si>
    <t>=DD30</t>
  </si>
  <si>
    <t>=DE30</t>
  </si>
  <si>
    <t>=DF30</t>
  </si>
  <si>
    <t>=DG30</t>
  </si>
  <si>
    <t>=DH30</t>
  </si>
  <si>
    <t>=DI30</t>
  </si>
  <si>
    <t>=DJ30</t>
  </si>
  <si>
    <t>=DK30</t>
  </si>
  <si>
    <t>=DL30</t>
  </si>
  <si>
    <t>=DM30</t>
  </si>
  <si>
    <t>=DN30</t>
  </si>
  <si>
    <t>=DO30</t>
  </si>
  <si>
    <t>=DP30</t>
  </si>
  <si>
    <t>=DQ30</t>
  </si>
  <si>
    <t>=DR30</t>
  </si>
  <si>
    <t>=DS30</t>
  </si>
  <si>
    <t>=DT30</t>
  </si>
  <si>
    <t>=DU30</t>
  </si>
  <si>
    <t>=DV30</t>
  </si>
  <si>
    <t>=DW30</t>
  </si>
  <si>
    <t>=DX30</t>
  </si>
  <si>
    <t>=DY30</t>
  </si>
  <si>
    <t>=DZ30</t>
  </si>
  <si>
    <t>=EA30</t>
  </si>
  <si>
    <t>=I31</t>
  </si>
  <si>
    <t>=J31</t>
  </si>
  <si>
    <t>=K31</t>
  </si>
  <si>
    <t>=L31</t>
  </si>
  <si>
    <t>=M31</t>
  </si>
  <si>
    <t>=N31</t>
  </si>
  <si>
    <t>=O31</t>
  </si>
  <si>
    <t>=P31</t>
  </si>
  <si>
    <t>=Q31</t>
  </si>
  <si>
    <t>=R31</t>
  </si>
  <si>
    <t>=S31</t>
  </si>
  <si>
    <t>=T31</t>
  </si>
  <si>
    <t>=U31</t>
  </si>
  <si>
    <t>=V31</t>
  </si>
  <si>
    <t>=W31</t>
  </si>
  <si>
    <t>=X31</t>
  </si>
  <si>
    <t>=Y31</t>
  </si>
  <si>
    <t>=Z31</t>
  </si>
  <si>
    <t>=AA31</t>
  </si>
  <si>
    <t>=AB31</t>
  </si>
  <si>
    <t>=AC31</t>
  </si>
  <si>
    <t>=AD31</t>
  </si>
  <si>
    <t>=AE31</t>
  </si>
  <si>
    <t>=AF31</t>
  </si>
  <si>
    <t>=AG31</t>
  </si>
  <si>
    <t>=AH31</t>
  </si>
  <si>
    <t>=AI31</t>
  </si>
  <si>
    <t>=AJ31</t>
  </si>
  <si>
    <t>=AK31</t>
  </si>
  <si>
    <t>=AL31</t>
  </si>
  <si>
    <t>=AM31</t>
  </si>
  <si>
    <t>=AN31</t>
  </si>
  <si>
    <t>=AO31</t>
  </si>
  <si>
    <t>=AP31</t>
  </si>
  <si>
    <t>=AQ31</t>
  </si>
  <si>
    <t>=AR31</t>
  </si>
  <si>
    <t>=AS31</t>
  </si>
  <si>
    <t>=AT31</t>
  </si>
  <si>
    <t>=AU31</t>
  </si>
  <si>
    <t>=AV31</t>
  </si>
  <si>
    <t>=AW31</t>
  </si>
  <si>
    <t>=AX31</t>
  </si>
  <si>
    <t>=AY31</t>
  </si>
  <si>
    <t>=AZ31</t>
  </si>
  <si>
    <t>=BA31</t>
  </si>
  <si>
    <t>=BB31</t>
  </si>
  <si>
    <t>=BC31</t>
  </si>
  <si>
    <t>=BD31</t>
  </si>
  <si>
    <t>=BE31</t>
  </si>
  <si>
    <t>=BF31</t>
  </si>
  <si>
    <t>=BG31</t>
  </si>
  <si>
    <t>=BH31</t>
  </si>
  <si>
    <t>=BI31</t>
  </si>
  <si>
    <t>=BJ31</t>
  </si>
  <si>
    <t>=BK31</t>
  </si>
  <si>
    <t>=BL31</t>
  </si>
  <si>
    <t>=BM31</t>
  </si>
  <si>
    <t>=BN31</t>
  </si>
  <si>
    <t>=BO31</t>
  </si>
  <si>
    <t>=BP31</t>
  </si>
  <si>
    <t>=BQ31</t>
  </si>
  <si>
    <t>=BR31</t>
  </si>
  <si>
    <t>=BS31</t>
  </si>
  <si>
    <t>=BT31</t>
  </si>
  <si>
    <t>=BU31</t>
  </si>
  <si>
    <t>=BV31</t>
  </si>
  <si>
    <t>=BW31</t>
  </si>
  <si>
    <t>=BX31</t>
  </si>
  <si>
    <t>=BY31</t>
  </si>
  <si>
    <t>=BZ31</t>
  </si>
  <si>
    <t>=CA31</t>
  </si>
  <si>
    <t>=CB31</t>
  </si>
  <si>
    <t>=CC31</t>
  </si>
  <si>
    <t>=CD31</t>
  </si>
  <si>
    <t>=CE31</t>
  </si>
  <si>
    <t>=CF31</t>
  </si>
  <si>
    <t>=CG31</t>
  </si>
  <si>
    <t>=CH31</t>
  </si>
  <si>
    <t>=CI31</t>
  </si>
  <si>
    <t>=CJ31</t>
  </si>
  <si>
    <t>=CK31</t>
  </si>
  <si>
    <t>=CL31</t>
  </si>
  <si>
    <t>=CM31</t>
  </si>
  <si>
    <t>=CN31</t>
  </si>
  <si>
    <t>=CO31</t>
  </si>
  <si>
    <t>=CP31</t>
  </si>
  <si>
    <t>=CQ31</t>
  </si>
  <si>
    <t>=CR31</t>
  </si>
  <si>
    <t>=CS31</t>
  </si>
  <si>
    <t>=CT31</t>
  </si>
  <si>
    <t>=CU31</t>
  </si>
  <si>
    <t>=CV31</t>
  </si>
  <si>
    <t>=CW31</t>
  </si>
  <si>
    <t>=CX31</t>
  </si>
  <si>
    <t>=CY31</t>
  </si>
  <si>
    <t>=CZ31</t>
  </si>
  <si>
    <t>=DA31</t>
  </si>
  <si>
    <t>=DB31</t>
  </si>
  <si>
    <t>=DC31</t>
  </si>
  <si>
    <t>=DD31</t>
  </si>
  <si>
    <t>=DE31</t>
  </si>
  <si>
    <t>=DF31</t>
  </si>
  <si>
    <t>=DG31</t>
  </si>
  <si>
    <t>=DH31</t>
  </si>
  <si>
    <t>=DI31</t>
  </si>
  <si>
    <t>=DJ31</t>
  </si>
  <si>
    <t>=DK31</t>
  </si>
  <si>
    <t>=DL31</t>
  </si>
  <si>
    <t>=DM31</t>
  </si>
  <si>
    <t>=DN31</t>
  </si>
  <si>
    <t>=DO31</t>
  </si>
  <si>
    <t>=DP31</t>
  </si>
  <si>
    <t>=DQ31</t>
  </si>
  <si>
    <t>=DR31</t>
  </si>
  <si>
    <t>=DS31</t>
  </si>
  <si>
    <t>=DT31</t>
  </si>
  <si>
    <t>=DU31</t>
  </si>
  <si>
    <t>=DV31</t>
  </si>
  <si>
    <t>=DW31</t>
  </si>
  <si>
    <t>=DX31</t>
  </si>
  <si>
    <t>=DY31</t>
  </si>
  <si>
    <t>=DZ31</t>
  </si>
  <si>
    <t>=EA31</t>
  </si>
  <si>
    <t>=I32</t>
  </si>
  <si>
    <t>=J32</t>
  </si>
  <si>
    <t>=K32</t>
  </si>
  <si>
    <t>=L32</t>
  </si>
  <si>
    <t>=M32</t>
  </si>
  <si>
    <t>=N32</t>
  </si>
  <si>
    <t>=O32</t>
  </si>
  <si>
    <t>=P32</t>
  </si>
  <si>
    <t>=Q32</t>
  </si>
  <si>
    <t>=R32</t>
  </si>
  <si>
    <t>=S32</t>
  </si>
  <si>
    <t>=T32</t>
  </si>
  <si>
    <t>=U32</t>
  </si>
  <si>
    <t>=V32</t>
  </si>
  <si>
    <t>=W32</t>
  </si>
  <si>
    <t>=X32</t>
  </si>
  <si>
    <t>=Y32</t>
  </si>
  <si>
    <t>=Z32</t>
  </si>
  <si>
    <t>=AA32</t>
  </si>
  <si>
    <t>=AB32</t>
  </si>
  <si>
    <t>=AC32</t>
  </si>
  <si>
    <t>=AD32</t>
  </si>
  <si>
    <t>=AE32</t>
  </si>
  <si>
    <t>=AF32</t>
  </si>
  <si>
    <t>=AG32</t>
  </si>
  <si>
    <t>=AH32</t>
  </si>
  <si>
    <t>=AI32</t>
  </si>
  <si>
    <t>=AJ32</t>
  </si>
  <si>
    <t>=AK32</t>
  </si>
  <si>
    <t>=AL32</t>
  </si>
  <si>
    <t>=AM32</t>
  </si>
  <si>
    <t>=AN32</t>
  </si>
  <si>
    <t>=AO32</t>
  </si>
  <si>
    <t>=AP32</t>
  </si>
  <si>
    <t>=AQ32</t>
  </si>
  <si>
    <t>=AR32</t>
  </si>
  <si>
    <t>=AS32</t>
  </si>
  <si>
    <t>=AT32</t>
  </si>
  <si>
    <t>=AU32</t>
  </si>
  <si>
    <t>=AV32</t>
  </si>
  <si>
    <t>=AW32</t>
  </si>
  <si>
    <t>=AX32</t>
  </si>
  <si>
    <t>=AY32</t>
  </si>
  <si>
    <t>=AZ32</t>
  </si>
  <si>
    <t>=BA32</t>
  </si>
  <si>
    <t>=BB32</t>
  </si>
  <si>
    <t>=BC32</t>
  </si>
  <si>
    <t>=BD32</t>
  </si>
  <si>
    <t>=BE32</t>
  </si>
  <si>
    <t>=BF32</t>
  </si>
  <si>
    <t>=BG32</t>
  </si>
  <si>
    <t>=BH32</t>
  </si>
  <si>
    <t>=BI32</t>
  </si>
  <si>
    <t>=BJ32</t>
  </si>
  <si>
    <t>=BK32</t>
  </si>
  <si>
    <t>=BL32</t>
  </si>
  <si>
    <t>=BM32</t>
  </si>
  <si>
    <t>=BN32</t>
  </si>
  <si>
    <t>=BO32</t>
  </si>
  <si>
    <t>=BP32</t>
  </si>
  <si>
    <t>=BQ32</t>
  </si>
  <si>
    <t>=BR32</t>
  </si>
  <si>
    <t>=BS32</t>
  </si>
  <si>
    <t>=BT32</t>
  </si>
  <si>
    <t>=BU32</t>
  </si>
  <si>
    <t>=BV32</t>
  </si>
  <si>
    <t>=BW32</t>
  </si>
  <si>
    <t>=BX32</t>
  </si>
  <si>
    <t>=BY32</t>
  </si>
  <si>
    <t>=BZ32</t>
  </si>
  <si>
    <t>=CA32</t>
  </si>
  <si>
    <t>=CB32</t>
  </si>
  <si>
    <t>=CC32</t>
  </si>
  <si>
    <t>=CD32</t>
  </si>
  <si>
    <t>=CE32</t>
  </si>
  <si>
    <t>=CF32</t>
  </si>
  <si>
    <t>=CG32</t>
  </si>
  <si>
    <t>=CH32</t>
  </si>
  <si>
    <t>=CI32</t>
  </si>
  <si>
    <t>=CJ32</t>
  </si>
  <si>
    <t>=CK32</t>
  </si>
  <si>
    <t>=CL32</t>
  </si>
  <si>
    <t>=CM32</t>
  </si>
  <si>
    <t>=CN32</t>
  </si>
  <si>
    <t>=CO32</t>
  </si>
  <si>
    <t>=CP32</t>
  </si>
  <si>
    <t>=CQ32</t>
  </si>
  <si>
    <t>=CR32</t>
  </si>
  <si>
    <t>=CS32</t>
  </si>
  <si>
    <t>=CT32</t>
  </si>
  <si>
    <t>=CU32</t>
  </si>
  <si>
    <t>=CV32</t>
  </si>
  <si>
    <t>=CW32</t>
  </si>
  <si>
    <t>=CX32</t>
  </si>
  <si>
    <t>=CY32</t>
  </si>
  <si>
    <t>=CZ32</t>
  </si>
  <si>
    <t>=DA32</t>
  </si>
  <si>
    <t>=DB32</t>
  </si>
  <si>
    <t>=DC32</t>
  </si>
  <si>
    <t>=DD32</t>
  </si>
  <si>
    <t>=DE32</t>
  </si>
  <si>
    <t>=DF32</t>
  </si>
  <si>
    <t>=DG32</t>
  </si>
  <si>
    <t>=DH32</t>
  </si>
  <si>
    <t>=DI32</t>
  </si>
  <si>
    <t>=DJ32</t>
  </si>
  <si>
    <t>=DK32</t>
  </si>
  <si>
    <t>=DL32</t>
  </si>
  <si>
    <t>=DM32</t>
  </si>
  <si>
    <t>=DN32</t>
  </si>
  <si>
    <t>=DO32</t>
  </si>
  <si>
    <t>=DP32</t>
  </si>
  <si>
    <t>=DQ32</t>
  </si>
  <si>
    <t>=DR32</t>
  </si>
  <si>
    <t>=DS32</t>
  </si>
  <si>
    <t>=DT32</t>
  </si>
  <si>
    <t>=DU32</t>
  </si>
  <si>
    <t>=DV32</t>
  </si>
  <si>
    <t>=DW32</t>
  </si>
  <si>
    <t>=DX32</t>
  </si>
  <si>
    <t>=DY32</t>
  </si>
  <si>
    <t>=DZ32</t>
  </si>
  <si>
    <t>=EA32</t>
  </si>
  <si>
    <t>=I33</t>
  </si>
  <si>
    <t>=J33</t>
  </si>
  <si>
    <t>=K33</t>
  </si>
  <si>
    <t>=L33</t>
  </si>
  <si>
    <t>=M33</t>
  </si>
  <si>
    <t>=N33</t>
  </si>
  <si>
    <t>=O33</t>
  </si>
  <si>
    <t>=P33</t>
  </si>
  <si>
    <t>=Q33</t>
  </si>
  <si>
    <t>=R33</t>
  </si>
  <si>
    <t>=S33</t>
  </si>
  <si>
    <t>=T33</t>
  </si>
  <si>
    <t>=U33</t>
  </si>
  <si>
    <t>=V33</t>
  </si>
  <si>
    <t>=W33</t>
  </si>
  <si>
    <t>=X33</t>
  </si>
  <si>
    <t>=Y33</t>
  </si>
  <si>
    <t>=Z33</t>
  </si>
  <si>
    <t>=AA33</t>
  </si>
  <si>
    <t>=AB33</t>
  </si>
  <si>
    <t>=AC33</t>
  </si>
  <si>
    <t>=AD33</t>
  </si>
  <si>
    <t>=AE33</t>
  </si>
  <si>
    <t>=AF33</t>
  </si>
  <si>
    <t>=AG33</t>
  </si>
  <si>
    <t>=AH33</t>
  </si>
  <si>
    <t>=AI33</t>
  </si>
  <si>
    <t>=AJ33</t>
  </si>
  <si>
    <t>=AK33</t>
  </si>
  <si>
    <t>=AL33</t>
  </si>
  <si>
    <t>=AM33</t>
  </si>
  <si>
    <t>=AN33</t>
  </si>
  <si>
    <t>=AO33</t>
  </si>
  <si>
    <t>=AP33</t>
  </si>
  <si>
    <t>=AQ33</t>
  </si>
  <si>
    <t>=AR33</t>
  </si>
  <si>
    <t>=AS33</t>
  </si>
  <si>
    <t>=AT33</t>
  </si>
  <si>
    <t>=AU33</t>
  </si>
  <si>
    <t>=AV33</t>
  </si>
  <si>
    <t>=AW33</t>
  </si>
  <si>
    <t>=AX33</t>
  </si>
  <si>
    <t>=AY33</t>
  </si>
  <si>
    <t>=AZ33</t>
  </si>
  <si>
    <t>=BA33</t>
  </si>
  <si>
    <t>=BB33</t>
  </si>
  <si>
    <t>=BC33</t>
  </si>
  <si>
    <t>=BD33</t>
  </si>
  <si>
    <t>=BE33</t>
  </si>
  <si>
    <t>=BF33</t>
  </si>
  <si>
    <t>=BG33</t>
  </si>
  <si>
    <t>=BH33</t>
  </si>
  <si>
    <t>=BI33</t>
  </si>
  <si>
    <t>=BJ33</t>
  </si>
  <si>
    <t>=BK33</t>
  </si>
  <si>
    <t>=BL33</t>
  </si>
  <si>
    <t>=BM33</t>
  </si>
  <si>
    <t>=BN33</t>
  </si>
  <si>
    <t>=BO33</t>
  </si>
  <si>
    <t>=BP33</t>
  </si>
  <si>
    <t>=BQ33</t>
  </si>
  <si>
    <t>=BR33</t>
  </si>
  <si>
    <t>=BS33</t>
  </si>
  <si>
    <t>=BT33</t>
  </si>
  <si>
    <t>=BU33</t>
  </si>
  <si>
    <t>=BV33</t>
  </si>
  <si>
    <t>=BW33</t>
  </si>
  <si>
    <t>=BX33</t>
  </si>
  <si>
    <t>=BY33</t>
  </si>
  <si>
    <t>=BZ33</t>
  </si>
  <si>
    <t>=CA33</t>
  </si>
  <si>
    <t>=CB33</t>
  </si>
  <si>
    <t>=CC33</t>
  </si>
  <si>
    <t>=CD33</t>
  </si>
  <si>
    <t>=CE33</t>
  </si>
  <si>
    <t>=CF33</t>
  </si>
  <si>
    <t>=CG33</t>
  </si>
  <si>
    <t>=CH33</t>
  </si>
  <si>
    <t>=CI33</t>
  </si>
  <si>
    <t>=CJ33</t>
  </si>
  <si>
    <t>=CK33</t>
  </si>
  <si>
    <t>=CL33</t>
  </si>
  <si>
    <t>=CM33</t>
  </si>
  <si>
    <t>=CN33</t>
  </si>
  <si>
    <t>=CO33</t>
  </si>
  <si>
    <t>=CP33</t>
  </si>
  <si>
    <t>=CQ33</t>
  </si>
  <si>
    <t>=CR33</t>
  </si>
  <si>
    <t>=CS33</t>
  </si>
  <si>
    <t>=CT33</t>
  </si>
  <si>
    <t>=CU33</t>
  </si>
  <si>
    <t>=CV33</t>
  </si>
  <si>
    <t>=CW33</t>
  </si>
  <si>
    <t>=CX33</t>
  </si>
  <si>
    <t>=CY33</t>
  </si>
  <si>
    <t>=CZ33</t>
  </si>
  <si>
    <t>=DA33</t>
  </si>
  <si>
    <t>=DB33</t>
  </si>
  <si>
    <t>=DC33</t>
  </si>
  <si>
    <t>=DD33</t>
  </si>
  <si>
    <t>=DE33</t>
  </si>
  <si>
    <t>=DF33</t>
  </si>
  <si>
    <t>=DG33</t>
  </si>
  <si>
    <t>=DH33</t>
  </si>
  <si>
    <t>=DI33</t>
  </si>
  <si>
    <t>=DJ33</t>
  </si>
  <si>
    <t>=DK33</t>
  </si>
  <si>
    <t>=DL33</t>
  </si>
  <si>
    <t>=DM33</t>
  </si>
  <si>
    <t>=DN33</t>
  </si>
  <si>
    <t>=DO33</t>
  </si>
  <si>
    <t>=DP33</t>
  </si>
  <si>
    <t>=DQ33</t>
  </si>
  <si>
    <t>=DR33</t>
  </si>
  <si>
    <t>=DS33</t>
  </si>
  <si>
    <t>=DT33</t>
  </si>
  <si>
    <t>=DU33</t>
  </si>
  <si>
    <t>=DV33</t>
  </si>
  <si>
    <t>=DW33</t>
  </si>
  <si>
    <t>=DX33</t>
  </si>
  <si>
    <t>=DY33</t>
  </si>
  <si>
    <t>=DZ33</t>
  </si>
  <si>
    <t>=EA33</t>
  </si>
  <si>
    <t>=I34</t>
  </si>
  <si>
    <t>=J34</t>
  </si>
  <si>
    <t>=K34</t>
  </si>
  <si>
    <t>=L34</t>
  </si>
  <si>
    <t>=M34</t>
  </si>
  <si>
    <t>=N34</t>
  </si>
  <si>
    <t>=O34</t>
  </si>
  <si>
    <t>=P34</t>
  </si>
  <si>
    <t>=Q34</t>
  </si>
  <si>
    <t>=R34</t>
  </si>
  <si>
    <t>=S34</t>
  </si>
  <si>
    <t>=T34</t>
  </si>
  <si>
    <t>=U34</t>
  </si>
  <si>
    <t>=V34</t>
  </si>
  <si>
    <t>=W34</t>
  </si>
  <si>
    <t>=X34</t>
  </si>
  <si>
    <t>=Y34</t>
  </si>
  <si>
    <t>=Z34</t>
  </si>
  <si>
    <t>=AA34</t>
  </si>
  <si>
    <t>=AB34</t>
  </si>
  <si>
    <t>=AC34</t>
  </si>
  <si>
    <t>=AD34</t>
  </si>
  <si>
    <t>=AE34</t>
  </si>
  <si>
    <t>=AF34</t>
  </si>
  <si>
    <t>=AG34</t>
  </si>
  <si>
    <t>=AH34</t>
  </si>
  <si>
    <t>=AI34</t>
  </si>
  <si>
    <t>=AJ34</t>
  </si>
  <si>
    <t>=AK34</t>
  </si>
  <si>
    <t>=AL34</t>
  </si>
  <si>
    <t>=AM34</t>
  </si>
  <si>
    <t>=AN34</t>
  </si>
  <si>
    <t>=AO34</t>
  </si>
  <si>
    <t>=AP34</t>
  </si>
  <si>
    <t>=AQ34</t>
  </si>
  <si>
    <t>=AR34</t>
  </si>
  <si>
    <t>=AS34</t>
  </si>
  <si>
    <t>=AT34</t>
  </si>
  <si>
    <t>=AU34</t>
  </si>
  <si>
    <t>=AV34</t>
  </si>
  <si>
    <t>=AW34</t>
  </si>
  <si>
    <t>=AX34</t>
  </si>
  <si>
    <t>=AY34</t>
  </si>
  <si>
    <t>=AZ34</t>
  </si>
  <si>
    <t>=BA34</t>
  </si>
  <si>
    <t>=BB34</t>
  </si>
  <si>
    <t>=BC34</t>
  </si>
  <si>
    <t>=BD34</t>
  </si>
  <si>
    <t>=BE34</t>
  </si>
  <si>
    <t>=BF34</t>
  </si>
  <si>
    <t>=BG34</t>
  </si>
  <si>
    <t>=BH34</t>
  </si>
  <si>
    <t>=BI34</t>
  </si>
  <si>
    <t>=BJ34</t>
  </si>
  <si>
    <t>=BK34</t>
  </si>
  <si>
    <t>=BL34</t>
  </si>
  <si>
    <t>=BM34</t>
  </si>
  <si>
    <t>=BN34</t>
  </si>
  <si>
    <t>=BO34</t>
  </si>
  <si>
    <t>=BP34</t>
  </si>
  <si>
    <t>=BQ34</t>
  </si>
  <si>
    <t>=BR34</t>
  </si>
  <si>
    <t>=BS34</t>
  </si>
  <si>
    <t>=BT34</t>
  </si>
  <si>
    <t>=BU34</t>
  </si>
  <si>
    <t>=BV34</t>
  </si>
  <si>
    <t>=BW34</t>
  </si>
  <si>
    <t>=BX34</t>
  </si>
  <si>
    <t>=BY34</t>
  </si>
  <si>
    <t>=BZ34</t>
  </si>
  <si>
    <t>=CA34</t>
  </si>
  <si>
    <t>=CB34</t>
  </si>
  <si>
    <t>=CC34</t>
  </si>
  <si>
    <t>=CD34</t>
  </si>
  <si>
    <t>=CE34</t>
  </si>
  <si>
    <t>=CF34</t>
  </si>
  <si>
    <t>=CG34</t>
  </si>
  <si>
    <t>=CH34</t>
  </si>
  <si>
    <t>=CI34</t>
  </si>
  <si>
    <t>=CJ34</t>
  </si>
  <si>
    <t>=CK34</t>
  </si>
  <si>
    <t>=CL34</t>
  </si>
  <si>
    <t>=CM34</t>
  </si>
  <si>
    <t>=CN34</t>
  </si>
  <si>
    <t>=CO34</t>
  </si>
  <si>
    <t>=CP34</t>
  </si>
  <si>
    <t>=CQ34</t>
  </si>
  <si>
    <t>=CR34</t>
  </si>
  <si>
    <t>=CS34</t>
  </si>
  <si>
    <t>=CT34</t>
  </si>
  <si>
    <t>=CU34</t>
  </si>
  <si>
    <t>=CV34</t>
  </si>
  <si>
    <t>=CW34</t>
  </si>
  <si>
    <t>=CX34</t>
  </si>
  <si>
    <t>=CY34</t>
  </si>
  <si>
    <t>=CZ34</t>
  </si>
  <si>
    <t>=DA34</t>
  </si>
  <si>
    <t>=DB34</t>
  </si>
  <si>
    <t>=DC34</t>
  </si>
  <si>
    <t>=DD34</t>
  </si>
  <si>
    <t>=DE34</t>
  </si>
  <si>
    <t>=DF34</t>
  </si>
  <si>
    <t>=DG34</t>
  </si>
  <si>
    <t>=DH34</t>
  </si>
  <si>
    <t>=DI34</t>
  </si>
  <si>
    <t>=DJ34</t>
  </si>
  <si>
    <t>=DK34</t>
  </si>
  <si>
    <t>=DL34</t>
  </si>
  <si>
    <t>=DM34</t>
  </si>
  <si>
    <t>=DN34</t>
  </si>
  <si>
    <t>=DO34</t>
  </si>
  <si>
    <t>=DP34</t>
  </si>
  <si>
    <t>=DQ34</t>
  </si>
  <si>
    <t>=DR34</t>
  </si>
  <si>
    <t>=DS34</t>
  </si>
  <si>
    <t>=DT34</t>
  </si>
  <si>
    <t>=DU34</t>
  </si>
  <si>
    <t>=DV34</t>
  </si>
  <si>
    <t>=DW34</t>
  </si>
  <si>
    <t>=DX34</t>
  </si>
  <si>
    <t>=DY34</t>
  </si>
  <si>
    <t>=DZ34</t>
  </si>
  <si>
    <t>=EA34</t>
  </si>
  <si>
    <t>=I35</t>
  </si>
  <si>
    <t>=J35</t>
  </si>
  <si>
    <t>=K35</t>
  </si>
  <si>
    <t>=L35</t>
  </si>
  <si>
    <t>=M35</t>
  </si>
  <si>
    <t>=N35</t>
  </si>
  <si>
    <t>=O35</t>
  </si>
  <si>
    <t>=P35</t>
  </si>
  <si>
    <t>=Q35</t>
  </si>
  <si>
    <t>=R35</t>
  </si>
  <si>
    <t>=S35</t>
  </si>
  <si>
    <t>=T35</t>
  </si>
  <si>
    <t>=U35</t>
  </si>
  <si>
    <t>=V35</t>
  </si>
  <si>
    <t>=W35</t>
  </si>
  <si>
    <t>=X35</t>
  </si>
  <si>
    <t>=Y35</t>
  </si>
  <si>
    <t>=Z35</t>
  </si>
  <si>
    <t>=AA35</t>
  </si>
  <si>
    <t>=AB35</t>
  </si>
  <si>
    <t>=AC35</t>
  </si>
  <si>
    <t>=AD35</t>
  </si>
  <si>
    <t>=AE35</t>
  </si>
  <si>
    <t>=AF35</t>
  </si>
  <si>
    <t>=AG35</t>
  </si>
  <si>
    <t>=AH35</t>
  </si>
  <si>
    <t>=AI35</t>
  </si>
  <si>
    <t>=AJ35</t>
  </si>
  <si>
    <t>=AK35</t>
  </si>
  <si>
    <t>=AL35</t>
  </si>
  <si>
    <t>=AM35</t>
  </si>
  <si>
    <t>=AN35</t>
  </si>
  <si>
    <t>=AO35</t>
  </si>
  <si>
    <t>=AP35</t>
  </si>
  <si>
    <t>=AQ35</t>
  </si>
  <si>
    <t>=AR35</t>
  </si>
  <si>
    <t>=AS35</t>
  </si>
  <si>
    <t>=AT35</t>
  </si>
  <si>
    <t>=AU35</t>
  </si>
  <si>
    <t>=AV35</t>
  </si>
  <si>
    <t>=AW35</t>
  </si>
  <si>
    <t>=AX35</t>
  </si>
  <si>
    <t>=AY35</t>
  </si>
  <si>
    <t>=AZ35</t>
  </si>
  <si>
    <t>=BA35</t>
  </si>
  <si>
    <t>=BB35</t>
  </si>
  <si>
    <t>=BC35</t>
  </si>
  <si>
    <t>=BD35</t>
  </si>
  <si>
    <t>=BE35</t>
  </si>
  <si>
    <t>=BF35</t>
  </si>
  <si>
    <t>=BG35</t>
  </si>
  <si>
    <t>=BH35</t>
  </si>
  <si>
    <t>=BI35</t>
  </si>
  <si>
    <t>=BJ35</t>
  </si>
  <si>
    <t>=BK35</t>
  </si>
  <si>
    <t>=BL35</t>
  </si>
  <si>
    <t>=BM35</t>
  </si>
  <si>
    <t>=BN35</t>
  </si>
  <si>
    <t>=BO35</t>
  </si>
  <si>
    <t>=BP35</t>
  </si>
  <si>
    <t>=BQ35</t>
  </si>
  <si>
    <t>=BR35</t>
  </si>
  <si>
    <t>=BS35</t>
  </si>
  <si>
    <t>=BT35</t>
  </si>
  <si>
    <t>=BU35</t>
  </si>
  <si>
    <t>=BV35</t>
  </si>
  <si>
    <t>=BW35</t>
  </si>
  <si>
    <t>=BX35</t>
  </si>
  <si>
    <t>=BY35</t>
  </si>
  <si>
    <t>=BZ35</t>
  </si>
  <si>
    <t>=CA35</t>
  </si>
  <si>
    <t>=CB35</t>
  </si>
  <si>
    <t>=CC35</t>
  </si>
  <si>
    <t>=CD35</t>
  </si>
  <si>
    <t>=CE35</t>
  </si>
  <si>
    <t>=CF35</t>
  </si>
  <si>
    <t>=CG35</t>
  </si>
  <si>
    <t>=CH35</t>
  </si>
  <si>
    <t>=CI35</t>
  </si>
  <si>
    <t>=CJ35</t>
  </si>
  <si>
    <t>=CK35</t>
  </si>
  <si>
    <t>=CL35</t>
  </si>
  <si>
    <t>=CM35</t>
  </si>
  <si>
    <t>=CN35</t>
  </si>
  <si>
    <t>=CO35</t>
  </si>
  <si>
    <t>=CP35</t>
  </si>
  <si>
    <t>=CQ35</t>
  </si>
  <si>
    <t>=CR35</t>
  </si>
  <si>
    <t>=CS35</t>
  </si>
  <si>
    <t>=CT35</t>
  </si>
  <si>
    <t>=CU35</t>
  </si>
  <si>
    <t>=CV35</t>
  </si>
  <si>
    <t>=CW35</t>
  </si>
  <si>
    <t>=CX35</t>
  </si>
  <si>
    <t>=CY35</t>
  </si>
  <si>
    <t>=CZ35</t>
  </si>
  <si>
    <t>=DA35</t>
  </si>
  <si>
    <t>=DB35</t>
  </si>
  <si>
    <t>=DC35</t>
  </si>
  <si>
    <t>=DD35</t>
  </si>
  <si>
    <t>=DE35</t>
  </si>
  <si>
    <t>=DF35</t>
  </si>
  <si>
    <t>=DG35</t>
  </si>
  <si>
    <t>=DH35</t>
  </si>
  <si>
    <t>=DI35</t>
  </si>
  <si>
    <t>=DJ35</t>
  </si>
  <si>
    <t>=DK35</t>
  </si>
  <si>
    <t>=DL35</t>
  </si>
  <si>
    <t>=DM35</t>
  </si>
  <si>
    <t>=DN35</t>
  </si>
  <si>
    <t>=DO35</t>
  </si>
  <si>
    <t>=DP35</t>
  </si>
  <si>
    <t>=DQ35</t>
  </si>
  <si>
    <t>=DR35</t>
  </si>
  <si>
    <t>=DS35</t>
  </si>
  <si>
    <t>=DT35</t>
  </si>
  <si>
    <t>=DU35</t>
  </si>
  <si>
    <t>=DV35</t>
  </si>
  <si>
    <t>=DW35</t>
  </si>
  <si>
    <t>=DX35</t>
  </si>
  <si>
    <t>=DY35</t>
  </si>
  <si>
    <t>=DZ35</t>
  </si>
  <si>
    <t>=EA35</t>
  </si>
  <si>
    <t>=SUM(AG36:AJ36)</t>
  </si>
  <si>
    <t>=SUM(AH36:AK36)</t>
  </si>
  <si>
    <t>=SUM(AI36:AL36)</t>
  </si>
  <si>
    <t>=SUM(AJ36:AM36)</t>
  </si>
  <si>
    <t>=SUM(AK36:AN36)</t>
  </si>
  <si>
    <t>=SUM(AL36:AO36)</t>
  </si>
  <si>
    <t>=SUM(AM36:AP36)</t>
  </si>
  <si>
    <t>=SUM(AN36:AQ36)</t>
  </si>
  <si>
    <t>=SUM(AO36:AR36)</t>
  </si>
  <si>
    <t>=SUM(AP36:AS36)</t>
  </si>
  <si>
    <t>=SUM(AQ36:AT36)</t>
  </si>
  <si>
    <t>=SUM(AR36:AU36)</t>
  </si>
  <si>
    <t>=SUM(AS36:AV36)</t>
  </si>
  <si>
    <t>=SUM(AT36:AW36)</t>
  </si>
  <si>
    <t>=SUM(AU36:AX36)</t>
  </si>
  <si>
    <t>=SUM(AV36:AY36)</t>
  </si>
  <si>
    <t>=SUM(AW36:AZ36)</t>
  </si>
  <si>
    <t>=SUM(AX36:BA36)</t>
  </si>
  <si>
    <t>=SUM(AY36:BB36)</t>
  </si>
  <si>
    <t>=SUM(AZ36:BC36)</t>
  </si>
  <si>
    <t>=SUM(BA36:BD36)</t>
  </si>
  <si>
    <t>=SUM(BB36:BE36)</t>
  </si>
  <si>
    <t>=SUM(BC36:BF36)</t>
  </si>
  <si>
    <t>=SUM(BD36:BG36)</t>
  </si>
  <si>
    <t>=SUM(BE36:BH36)</t>
  </si>
  <si>
    <t>=SUM(BF36:BI36)</t>
  </si>
  <si>
    <t>=SUM(BG36:BJ36)</t>
  </si>
  <si>
    <t>=SUM(BH36:BK36)</t>
  </si>
  <si>
    <t>=SUM(BI36:BL36)</t>
  </si>
  <si>
    <t>=SUM(BJ36:BM36)</t>
  </si>
  <si>
    <t>=SUM(BK36:BN36)</t>
  </si>
  <si>
    <t>=SUM(BL36:BO36)</t>
  </si>
  <si>
    <t>=SUM(BM36:BP36)</t>
  </si>
  <si>
    <t>=SUM(BN36:BQ36)</t>
  </si>
  <si>
    <t>=SUM(BO36:BR36)</t>
  </si>
  <si>
    <t>=SUM(BP36:BS36)</t>
  </si>
  <si>
    <t>=SUM(BQ36:BT36)</t>
  </si>
  <si>
    <t>=SUM(BR36:BU36)</t>
  </si>
  <si>
    <t>=SUM(BS36:BV36)</t>
  </si>
  <si>
    <t>=SUM(BT36:BW36)</t>
  </si>
  <si>
    <t>=SUM(BU36:BX36)</t>
  </si>
  <si>
    <t>=SUM(BV36:BY36)</t>
  </si>
  <si>
    <t>=SUM(BW36:BZ36)</t>
  </si>
  <si>
    <t>=SUM(BX36:CA36)</t>
  </si>
  <si>
    <t>=SUM(BY36:CB36)</t>
  </si>
  <si>
    <t>=SUM(BZ36:CC36)</t>
  </si>
  <si>
    <t>=SUM(CA36:CD36)</t>
  </si>
  <si>
    <t>=SUM(CB36:CE36)</t>
  </si>
  <si>
    <t>=SUM(CC36:CF36)</t>
  </si>
  <si>
    <t>=SUM(CD36:CG36)</t>
  </si>
  <si>
    <t>=SUM(CE36:CH36)</t>
  </si>
  <si>
    <t>=SUM(CF36:CI36)</t>
  </si>
  <si>
    <t>=SUM(CG36:CJ36)</t>
  </si>
  <si>
    <t>=SUM(CH36:CK36)</t>
  </si>
  <si>
    <t>=SUM(CI36:CL36)</t>
  </si>
  <si>
    <t>=SUM(CJ36:CM36)</t>
  </si>
  <si>
    <t>=SUM(CK36:CN36)</t>
  </si>
  <si>
    <t>=SUM(CL36:CO36)</t>
  </si>
  <si>
    <t>=SUM(CM36:CP36)</t>
  </si>
  <si>
    <t>=SUM(CN36:CQ36)</t>
  </si>
  <si>
    <t>=SUM(CO36:CR36)</t>
  </si>
  <si>
    <t>=SUM(CP36:CS36)</t>
  </si>
  <si>
    <t>=SUM(CQ36:CT36)</t>
  </si>
  <si>
    <t>=SUM(CR36:CU36)</t>
  </si>
  <si>
    <t>=SUM(CS36:CV36)</t>
  </si>
  <si>
    <t>=SUM(CT36:CW36)</t>
  </si>
  <si>
    <t>=SUM(CU36:CX36)</t>
  </si>
  <si>
    <t>=SUM(CV36:CY36)</t>
  </si>
  <si>
    <t>=SUM(CW36:CZ36)</t>
  </si>
  <si>
    <t>=SUM(CX36:DA36)</t>
  </si>
  <si>
    <t>=SUM(CY36:DB36)</t>
  </si>
  <si>
    <t>=SUM(CZ36:DC36)</t>
  </si>
  <si>
    <t>=SUM(DA36:DD36)</t>
  </si>
  <si>
    <t>=SUM(DB36:DE36)</t>
  </si>
  <si>
    <t>=SUM(DC36:DF36)</t>
  </si>
  <si>
    <t>=SUM(DD36:DG36)</t>
  </si>
  <si>
    <t>=SUM(DE36:DH36)</t>
  </si>
  <si>
    <t>=SUM(DF36:DI36)</t>
  </si>
  <si>
    <t>=SUM(DG36:DJ36)</t>
  </si>
  <si>
    <t>=SUM(DH36:DK36)</t>
  </si>
  <si>
    <t>=SUM(DI36:DL36)</t>
  </si>
  <si>
    <t>=SUM(DJ36:DM36)</t>
  </si>
  <si>
    <t>=SUM(DK36:DN36)</t>
  </si>
  <si>
    <t>=SUM(DL36:DO36)</t>
  </si>
  <si>
    <t>=SUM(DM36:DP36)</t>
  </si>
  <si>
    <t>=SUM(DN36:DQ36)</t>
  </si>
  <si>
    <t>=SUM(DO36:DR36)</t>
  </si>
  <si>
    <t>=SUM(DP36:DS36)</t>
  </si>
  <si>
    <t>=SUM(DQ36:DT36)</t>
  </si>
  <si>
    <t>=SUM(DR36:DU36)</t>
  </si>
  <si>
    <t>=SUM(DS36:DV36)</t>
  </si>
  <si>
    <t>=SUM(DT36:DW36)</t>
  </si>
  <si>
    <t>=SUM(DU36:DX36)</t>
  </si>
  <si>
    <t>=SUM(DV36:DY36)</t>
  </si>
  <si>
    <t>=SUM(DW36:DZ36)</t>
  </si>
  <si>
    <t>=SUM(DX36:EA36)</t>
  </si>
  <si>
    <t>=SUM(DY36:EB36)</t>
  </si>
  <si>
    <t>=SUM(AG37:AJ37)</t>
  </si>
  <si>
    <t>=SUM(AH37:AK37)</t>
  </si>
  <si>
    <t>=SUM(AI37:AL37)</t>
  </si>
  <si>
    <t>=SUM(AJ37:AM37)</t>
  </si>
  <si>
    <t>=SUM(AK37:AN37)</t>
  </si>
  <si>
    <t>=SUM(AL37:AO37)</t>
  </si>
  <si>
    <t>=SUM(AM37:AP37)</t>
  </si>
  <si>
    <t>=SUM(AN37:AQ37)</t>
  </si>
  <si>
    <t>=SUM(AO37:AR37)</t>
  </si>
  <si>
    <t>=SUM(AP37:AS37)</t>
  </si>
  <si>
    <t>=SUM(AQ37:AT37)</t>
  </si>
  <si>
    <t>=SUM(AR37:AU37)</t>
  </si>
  <si>
    <t>=SUM(AS37:AV37)</t>
  </si>
  <si>
    <t>=SUM(AT37:AW37)</t>
  </si>
  <si>
    <t>=SUM(AU37:AX37)</t>
  </si>
  <si>
    <t>=SUM(AV37:AY37)</t>
  </si>
  <si>
    <t>=SUM(AW37:AZ37)</t>
  </si>
  <si>
    <t>=SUM(AX37:BA37)</t>
  </si>
  <si>
    <t>=SUM(AY37:BB37)</t>
  </si>
  <si>
    <t>=SUM(AZ37:BC37)</t>
  </si>
  <si>
    <t>=SUM(BA37:BD37)</t>
  </si>
  <si>
    <t>=SUM(BB37:BE37)</t>
  </si>
  <si>
    <t>=SUM(BC37:BF37)</t>
  </si>
  <si>
    <t>=SUM(BD37:BG37)</t>
  </si>
  <si>
    <t>=SUM(BE37:BH37)</t>
  </si>
  <si>
    <t>=SUM(BF37:BI37)</t>
  </si>
  <si>
    <t>=SUM(BG37:BJ37)</t>
  </si>
  <si>
    <t>=SUM(BH37:BK37)</t>
  </si>
  <si>
    <t>=SUM(BI37:BL37)</t>
  </si>
  <si>
    <t>=SUM(BJ37:BM37)</t>
  </si>
  <si>
    <t>=SUM(BK37:BN37)</t>
  </si>
  <si>
    <t>=SUM(BL37:BO37)</t>
  </si>
  <si>
    <t>=SUM(BM37:BP37)</t>
  </si>
  <si>
    <t>=SUM(BN37:BQ37)</t>
  </si>
  <si>
    <t>=SUM(BO37:BR37)</t>
  </si>
  <si>
    <t>=SUM(BP37:BS37)</t>
  </si>
  <si>
    <t>=SUM(BQ37:BT37)</t>
  </si>
  <si>
    <t>=SUM(BR37:BU37)</t>
  </si>
  <si>
    <t>=SUM(BS37:BV37)</t>
  </si>
  <si>
    <t>=SUM(BT37:BW37)</t>
  </si>
  <si>
    <t>=SUM(BU37:BX37)</t>
  </si>
  <si>
    <t>=SUM(BV37:BY37)</t>
  </si>
  <si>
    <t>=SUM(BW37:BZ37)</t>
  </si>
  <si>
    <t>=SUM(BX37:CA37)</t>
  </si>
  <si>
    <t>=SUM(BY37:CB37)</t>
  </si>
  <si>
    <t>=SUM(BZ37:CC37)</t>
  </si>
  <si>
    <t>=SUM(CA37:CD37)</t>
  </si>
  <si>
    <t>=SUM(CB37:CE37)</t>
  </si>
  <si>
    <t>=SUM(CC37:CF37)</t>
  </si>
  <si>
    <t>=SUM(CD37:CG37)</t>
  </si>
  <si>
    <t>=SUM(CE37:CH37)</t>
  </si>
  <si>
    <t>=SUM(CF37:CI37)</t>
  </si>
  <si>
    <t>=SUM(CG37:CJ37)</t>
  </si>
  <si>
    <t>=SUM(CH37:CK37)</t>
  </si>
  <si>
    <t>=SUM(CI37:CL37)</t>
  </si>
  <si>
    <t>=SUM(CJ37:CM37)</t>
  </si>
  <si>
    <t>=SUM(CK37:CN37)</t>
  </si>
  <si>
    <t>=SUM(CL37:CO37)</t>
  </si>
  <si>
    <t>=SUM(CM37:CP37)</t>
  </si>
  <si>
    <t>=SUM(CN37:CQ37)</t>
  </si>
  <si>
    <t>=SUM(CO37:CR37)</t>
  </si>
  <si>
    <t>=SUM(CP37:CS37)</t>
  </si>
  <si>
    <t>=SUM(CQ37:CT37)</t>
  </si>
  <si>
    <t>=SUM(CR37:CU37)</t>
  </si>
  <si>
    <t>=SUM(CS37:CV37)</t>
  </si>
  <si>
    <t>=SUM(CT37:CW37)</t>
  </si>
  <si>
    <t>=SUM(CU37:CX37)</t>
  </si>
  <si>
    <t>=SUM(CV37:CY37)</t>
  </si>
  <si>
    <t>=SUM(CW37:CZ37)</t>
  </si>
  <si>
    <t>=SUM(CX37:DA37)</t>
  </si>
  <si>
    <t>=SUM(CY37:DB37)</t>
  </si>
  <si>
    <t>=SUM(CZ37:DC37)</t>
  </si>
  <si>
    <t>=SUM(DA37:DD37)</t>
  </si>
  <si>
    <t>=SUM(DB37:DE37)</t>
  </si>
  <si>
    <t>=SUM(DC37:DF37)</t>
  </si>
  <si>
    <t>=SUM(DD37:DG37)</t>
  </si>
  <si>
    <t>=SUM(DE37:DH37)</t>
  </si>
  <si>
    <t>=SUM(DF37:DI37)</t>
  </si>
  <si>
    <t>=SUM(DG37:DJ37)</t>
  </si>
  <si>
    <t>=SUM(DH37:DK37)</t>
  </si>
  <si>
    <t>=SUM(DI37:DL37)</t>
  </si>
  <si>
    <t>=SUM(DJ37:DM37)</t>
  </si>
  <si>
    <t>=SUM(DK37:DN37)</t>
  </si>
  <si>
    <t>=SUM(DL37:DO37)</t>
  </si>
  <si>
    <t>=SUM(DM37:DP37)</t>
  </si>
  <si>
    <t>=SUM(DN37:DQ37)</t>
  </si>
  <si>
    <t>=SUM(DO37:DR37)</t>
  </si>
  <si>
    <t>=SUM(DP37:DS37)</t>
  </si>
  <si>
    <t>=SUM(DQ37:DT37)</t>
  </si>
  <si>
    <t>=SUM(DR37:DU37)</t>
  </si>
  <si>
    <t>=SUM(DS37:DV37)</t>
  </si>
  <si>
    <t>=SUM(DT37:DW37)</t>
  </si>
  <si>
    <t>=SUM(DU37:DX37)</t>
  </si>
  <si>
    <t>=SUM(DV37:DY37)</t>
  </si>
  <si>
    <t>=SUM(DW37:DZ37)</t>
  </si>
  <si>
    <t>=SUM(DX37:EA37)</t>
  </si>
  <si>
    <t>=SUM(DY37:EB37)</t>
  </si>
  <si>
    <t>=SUM(AG38:AJ38)</t>
  </si>
  <si>
    <t>=SUM(AH38:AK38)</t>
  </si>
  <si>
    <t>=SUM(AI38:AL38)</t>
  </si>
  <si>
    <t>=SUM(AJ38:AM38)</t>
  </si>
  <si>
    <t>=SUM(AK38:AN38)</t>
  </si>
  <si>
    <t>=SUM(AL38:AO38)</t>
  </si>
  <si>
    <t>=SUM(AM38:AP38)</t>
  </si>
  <si>
    <t>=SUM(AN38:AQ38)</t>
  </si>
  <si>
    <t>=SUM(AO38:AR38)</t>
  </si>
  <si>
    <t>=SUM(AP38:AS38)</t>
  </si>
  <si>
    <t>=SUM(AQ38:AT38)</t>
  </si>
  <si>
    <t>=SUM(AR38:AU38)</t>
  </si>
  <si>
    <t>=SUM(AS38:AV38)</t>
  </si>
  <si>
    <t>=SUM(AT38:AW38)</t>
  </si>
  <si>
    <t>=SUM(AU38:AX38)</t>
  </si>
  <si>
    <t>=SUM(AV38:AY38)</t>
  </si>
  <si>
    <t>=SUM(AW38:AZ38)</t>
  </si>
  <si>
    <t>=SUM(AX38:BA38)</t>
  </si>
  <si>
    <t>=SUM(AY38:BB38)</t>
  </si>
  <si>
    <t>=SUM(AZ38:BC38)</t>
  </si>
  <si>
    <t>=SUM(BA38:BD38)</t>
  </si>
  <si>
    <t>=SUM(BB38:BE38)</t>
  </si>
  <si>
    <t>=SUM(BC38:BF38)</t>
  </si>
  <si>
    <t>=SUM(BD38:BG38)</t>
  </si>
  <si>
    <t>=SUM(BE38:BH38)</t>
  </si>
  <si>
    <t>=SUM(BF38:BI38)</t>
  </si>
  <si>
    <t>=SUM(BG38:BJ38)</t>
  </si>
  <si>
    <t>=SUM(BH38:BK38)</t>
  </si>
  <si>
    <t>=SUM(BI38:BL38)</t>
  </si>
  <si>
    <t>=SUM(BJ38:BM38)</t>
  </si>
  <si>
    <t>=SUM(BK38:BN38)</t>
  </si>
  <si>
    <t>=SUM(BL38:BO38)</t>
  </si>
  <si>
    <t>=SUM(BM38:BP38)</t>
  </si>
  <si>
    <t>=SUM(BN38:BQ38)</t>
  </si>
  <si>
    <t>=SUM(BO38:BR38)</t>
  </si>
  <si>
    <t>=SUM(BP38:BS38)</t>
  </si>
  <si>
    <t>=SUM(BQ38:BT38)</t>
  </si>
  <si>
    <t>=SUM(BR38:BU38)</t>
  </si>
  <si>
    <t>=SUM(BS38:BV38)</t>
  </si>
  <si>
    <t>=SUM(BT38:BW38)</t>
  </si>
  <si>
    <t>=SUM(BU38:BX38)</t>
  </si>
  <si>
    <t>=SUM(BV38:BY38)</t>
  </si>
  <si>
    <t>=SUM(BW38:BZ38)</t>
  </si>
  <si>
    <t>=SUM(BX38:CA38)</t>
  </si>
  <si>
    <t>=SUM(BY38:CB38)</t>
  </si>
  <si>
    <t>=SUM(BZ38:CC38)</t>
  </si>
  <si>
    <t>=SUM(CA38:CD38)</t>
  </si>
  <si>
    <t>=SUM(CB38:CE38)</t>
  </si>
  <si>
    <t>=SUM(CC38:CF38)</t>
  </si>
  <si>
    <t>=SUM(CD38:CG38)</t>
  </si>
  <si>
    <t>=SUM(CE38:CH38)</t>
  </si>
  <si>
    <t>=SUM(CF38:CI38)</t>
  </si>
  <si>
    <t>=SUM(CG38:CJ38)</t>
  </si>
  <si>
    <t>=SUM(CH38:CK38)</t>
  </si>
  <si>
    <t>=SUM(CI38:CL38)</t>
  </si>
  <si>
    <t>=SUM(CJ38:CM38)</t>
  </si>
  <si>
    <t>=SUM(CK38:CN38)</t>
  </si>
  <si>
    <t>=SUM(CL38:CO38)</t>
  </si>
  <si>
    <t>=SUM(CM38:CP38)</t>
  </si>
  <si>
    <t>=SUM(CN38:CQ38)</t>
  </si>
  <si>
    <t>=SUM(CO38:CR38)</t>
  </si>
  <si>
    <t>=SUM(CP38:CS38)</t>
  </si>
  <si>
    <t>=SUM(CQ38:CT38)</t>
  </si>
  <si>
    <t>=SUM(CR38:CU38)</t>
  </si>
  <si>
    <t>=SUM(CS38:CV38)</t>
  </si>
  <si>
    <t>=SUM(CT38:CW38)</t>
  </si>
  <si>
    <t>=SUM(CU38:CX38)</t>
  </si>
  <si>
    <t>=SUM(CV38:CY38)</t>
  </si>
  <si>
    <t>=SUM(CW38:CZ38)</t>
  </si>
  <si>
    <t>=SUM(CX38:DA38)</t>
  </si>
  <si>
    <t>=SUM(CY38:DB38)</t>
  </si>
  <si>
    <t>=SUM(CZ38:DC38)</t>
  </si>
  <si>
    <t>=SUM(DA38:DD38)</t>
  </si>
  <si>
    <t>=SUM(DB38:DE38)</t>
  </si>
  <si>
    <t>=SUM(DC38:DF38)</t>
  </si>
  <si>
    <t>=SUM(DD38:DG38)</t>
  </si>
  <si>
    <t>=SUM(DE38:DH38)</t>
  </si>
  <si>
    <t>=SUM(DF38:DI38)</t>
  </si>
  <si>
    <t>=SUM(DG38:DJ38)</t>
  </si>
  <si>
    <t>=SUM(DH38:DK38)</t>
  </si>
  <si>
    <t>=SUM(DI38:DL38)</t>
  </si>
  <si>
    <t>=SUM(DJ38:DM38)</t>
  </si>
  <si>
    <t>=SUM(DK38:DN38)</t>
  </si>
  <si>
    <t>=SUM(DL38:DO38)</t>
  </si>
  <si>
    <t>=SUM(DM38:DP38)</t>
  </si>
  <si>
    <t>=SUM(DN38:DQ38)</t>
  </si>
  <si>
    <t>=SUM(DO38:DR38)</t>
  </si>
  <si>
    <t>=SUM(DP38:DS38)</t>
  </si>
  <si>
    <t>=SUM(DQ38:DT38)</t>
  </si>
  <si>
    <t>=SUM(DR38:DU38)</t>
  </si>
  <si>
    <t>=SUM(DS38:DV38)</t>
  </si>
  <si>
    <t>=SUM(DT38:DW38)</t>
  </si>
  <si>
    <t>=SUM(DU38:DX38)</t>
  </si>
  <si>
    <t>=SUM(DV38:DY38)</t>
  </si>
  <si>
    <t>=SUM(DW38:DZ38)</t>
  </si>
  <si>
    <t>=SUM(DX38:EA38)</t>
  </si>
  <si>
    <t>=SUM(DY38:EB38)</t>
  </si>
  <si>
    <t>=SUM(AG39:AJ39)</t>
  </si>
  <si>
    <t>=SUM(AH39:AK39)</t>
  </si>
  <si>
    <t>=SUM(AI39:AL39)</t>
  </si>
  <si>
    <t>=SUM(AJ39:AM39)</t>
  </si>
  <si>
    <t>=SUM(AK39:AN39)</t>
  </si>
  <si>
    <t>=SUM(AL39:AO39)</t>
  </si>
  <si>
    <t>=SUM(AM39:AP39)</t>
  </si>
  <si>
    <t>=SUM(AN39:AQ39)</t>
  </si>
  <si>
    <t>=SUM(AO39:AR39)</t>
  </si>
  <si>
    <t>=SUM(AP39:AS39)</t>
  </si>
  <si>
    <t>=SUM(AQ39:AT39)</t>
  </si>
  <si>
    <t>=SUM(AR39:AU39)</t>
  </si>
  <si>
    <t>=SUM(AS39:AV39)</t>
  </si>
  <si>
    <t>=SUM(AT39:AW39)</t>
  </si>
  <si>
    <t>=SUM(AU39:AX39)</t>
  </si>
  <si>
    <t>=SUM(AV39:AY39)</t>
  </si>
  <si>
    <t>=SUM(AW39:AZ39)</t>
  </si>
  <si>
    <t>=SUM(AX39:BA39)</t>
  </si>
  <si>
    <t>=SUM(AY39:BB39)</t>
  </si>
  <si>
    <t>=SUM(AZ39:BC39)</t>
  </si>
  <si>
    <t>=SUM(BA39:BD39)</t>
  </si>
  <si>
    <t>=SUM(BB39:BE39)</t>
  </si>
  <si>
    <t>=SUM(BC39:BF39)</t>
  </si>
  <si>
    <t>=SUM(BD39:BG39)</t>
  </si>
  <si>
    <t>=SUM(BE39:BH39)</t>
  </si>
  <si>
    <t>=SUM(BF39:BI39)</t>
  </si>
  <si>
    <t>=SUM(BG39:BJ39)</t>
  </si>
  <si>
    <t>=SUM(BH39:BK39)</t>
  </si>
  <si>
    <t>=SUM(BI39:BL39)</t>
  </si>
  <si>
    <t>=SUM(BJ39:BM39)</t>
  </si>
  <si>
    <t>=SUM(BK39:BN39)</t>
  </si>
  <si>
    <t>=SUM(BL39:BO39)</t>
  </si>
  <si>
    <t>=SUM(BM39:BP39)</t>
  </si>
  <si>
    <t>=SUM(BN39:BQ39)</t>
  </si>
  <si>
    <t>=SUM(BO39:BR39)</t>
  </si>
  <si>
    <t>=SUM(BP39:BS39)</t>
  </si>
  <si>
    <t>=SUM(BQ39:BT39)</t>
  </si>
  <si>
    <t>=SUM(BR39:BU39)</t>
  </si>
  <si>
    <t>=SUM(BS39:BV39)</t>
  </si>
  <si>
    <t>=SUM(BT39:BW39)</t>
  </si>
  <si>
    <t>=SUM(BU39:BX39)</t>
  </si>
  <si>
    <t>=SUM(BV39:BY39)</t>
  </si>
  <si>
    <t>=SUM(BW39:BZ39)</t>
  </si>
  <si>
    <t>=SUM(BX39:CA39)</t>
  </si>
  <si>
    <t>=SUM(BY39:CB39)</t>
  </si>
  <si>
    <t>=SUM(BZ39:CC39)</t>
  </si>
  <si>
    <t>=SUM(CA39:CD39)</t>
  </si>
  <si>
    <t>=SUM(CB39:CE39)</t>
  </si>
  <si>
    <t>=SUM(CC39:CF39)</t>
  </si>
  <si>
    <t>=SUM(CD39:CG39)</t>
  </si>
  <si>
    <t>=SUM(CE39:CH39)</t>
  </si>
  <si>
    <t>=SUM(CF39:CI39)</t>
  </si>
  <si>
    <t>=SUM(CG39:CJ39)</t>
  </si>
  <si>
    <t>=SUM(CH39:CK39)</t>
  </si>
  <si>
    <t>=SUM(CI39:CL39)</t>
  </si>
  <si>
    <t>=SUM(CJ39:CM39)</t>
  </si>
  <si>
    <t>=SUM(CK39:CN39)</t>
  </si>
  <si>
    <t>=SUM(CL39:CO39)</t>
  </si>
  <si>
    <t>=SUM(CM39:CP39)</t>
  </si>
  <si>
    <t>=SUM(CN39:CQ39)</t>
  </si>
  <si>
    <t>=SUM(CO39:CR39)</t>
  </si>
  <si>
    <t>=SUM(CP39:CS39)</t>
  </si>
  <si>
    <t>=SUM(CQ39:CT39)</t>
  </si>
  <si>
    <t>=SUM(CR39:CU39)</t>
  </si>
  <si>
    <t>=SUM(CS39:CV39)</t>
  </si>
  <si>
    <t>=SUM(CT39:CW39)</t>
  </si>
  <si>
    <t>=SUM(CU39:CX39)</t>
  </si>
  <si>
    <t>=SUM(CV39:CY39)</t>
  </si>
  <si>
    <t>=SUM(CW39:CZ39)</t>
  </si>
  <si>
    <t>=SUM(CX39:DA39)</t>
  </si>
  <si>
    <t>=SUM(CY39:DB39)</t>
  </si>
  <si>
    <t>=SUM(CZ39:DC39)</t>
  </si>
  <si>
    <t>=SUM(DA39:DD39)</t>
  </si>
  <si>
    <t>=SUM(DB39:DE39)</t>
  </si>
  <si>
    <t>=SUM(DC39:DF39)</t>
  </si>
  <si>
    <t>=SUM(DD39:DG39)</t>
  </si>
  <si>
    <t>=SUM(DE39:DH39)</t>
  </si>
  <si>
    <t>=SUM(DF39:DI39)</t>
  </si>
  <si>
    <t>=SUM(DG39:DJ39)</t>
  </si>
  <si>
    <t>=SUM(DH39:DK39)</t>
  </si>
  <si>
    <t>=SUM(DI39:DL39)</t>
  </si>
  <si>
    <t>=SUM(DJ39:DM39)</t>
  </si>
  <si>
    <t>=SUM(DK39:DN39)</t>
  </si>
  <si>
    <t>=SUM(DL39:DO39)</t>
  </si>
  <si>
    <t>=SUM(DM39:DP39)</t>
  </si>
  <si>
    <t>=SUM(DN39:DQ39)</t>
  </si>
  <si>
    <t>=SUM(DO39:DR39)</t>
  </si>
  <si>
    <t>=SUM(DP39:DS39)</t>
  </si>
  <si>
    <t>=SUM(DQ39:DT39)</t>
  </si>
  <si>
    <t>=SUM(DR39:DU39)</t>
  </si>
  <si>
    <t>=SUM(DS39:DV39)</t>
  </si>
  <si>
    <t>=SUM(DT39:DW39)</t>
  </si>
  <si>
    <t>=SUM(DU39:DX39)</t>
  </si>
  <si>
    <t>=SUM(DV39:DY39)</t>
  </si>
  <si>
    <t>=SUM(DW39:DZ39)</t>
  </si>
  <si>
    <t>=SUM(DX39:EA39)</t>
  </si>
  <si>
    <t>=SUM(DY39:EB39)</t>
  </si>
  <si>
    <t>=AVERAGE(I40:L40)</t>
  </si>
  <si>
    <t>=AVERAGE(J40:M40)</t>
  </si>
  <si>
    <t>=AVERAGE(K40:N40)</t>
  </si>
  <si>
    <t>=AVERAGE(L40:O40)</t>
  </si>
  <si>
    <t>=AVERAGE(M40:P40)</t>
  </si>
  <si>
    <t>=AVERAGE(N40:Q40)</t>
  </si>
  <si>
    <t>=AVERAGE(O40:R40)</t>
  </si>
  <si>
    <t>=AVERAGE(P40:S40)</t>
  </si>
  <si>
    <t>=AVERAGE(Q40:T40)</t>
  </si>
  <si>
    <t>=AVERAGE(R40:U40)</t>
  </si>
  <si>
    <t>=AVERAGE(S40:V40)</t>
  </si>
  <si>
    <t>=AVERAGE(T40:W40)</t>
  </si>
  <si>
    <t>=AVERAGE(U40:X40)</t>
  </si>
  <si>
    <t>=AVERAGE(V40:Y40)</t>
  </si>
  <si>
    <t>=AVERAGE(W40:Z40)</t>
  </si>
  <si>
    <t>=AVERAGE(X40:AA40)</t>
  </si>
  <si>
    <t>=AVERAGE(Y40:AB40)</t>
  </si>
  <si>
    <t>=AVERAGE(Z40:AC40)</t>
  </si>
  <si>
    <t>=AVERAGE(AA40:AD40)</t>
  </si>
  <si>
    <t>=AVERAGE(AB40:AE40)</t>
  </si>
  <si>
    <t>=AVERAGE(AC40:AF40)</t>
  </si>
  <si>
    <t>=AVERAGE(AD40:AG40)</t>
  </si>
  <si>
    <t>=AVERAGE(AE40:AH40)</t>
  </si>
  <si>
    <t>=AVERAGE(AF40:AI40)</t>
  </si>
  <si>
    <t>=AVERAGE(AG40:AJ40)</t>
  </si>
  <si>
    <t>=AVERAGE(AH40:AK40)</t>
  </si>
  <si>
    <t>=AVERAGE(AI40:AL40)</t>
  </si>
  <si>
    <t>=AVERAGE(AJ40:AM40)</t>
  </si>
  <si>
    <t>=AVERAGE(AK40:AN40)</t>
  </si>
  <si>
    <t>=AVERAGE(AL40:AO40)</t>
  </si>
  <si>
    <t>=AVERAGE(AM40:AP40)</t>
  </si>
  <si>
    <t>=AVERAGE(AN40:AQ40)</t>
  </si>
  <si>
    <t>=AVERAGE(AO40:AR40)</t>
  </si>
  <si>
    <t>=AVERAGE(AP40:AS40)</t>
  </si>
  <si>
    <t>=AVERAGE(AQ40:AT40)</t>
  </si>
  <si>
    <t>=AVERAGE(AR40:AU40)</t>
  </si>
  <si>
    <t>=AVERAGE(AS40:AV40)</t>
  </si>
  <si>
    <t>=AVERAGE(AT40:AW40)</t>
  </si>
  <si>
    <t>=AVERAGE(AU40:AX40)</t>
  </si>
  <si>
    <t>=AVERAGE(AV40:AY40)</t>
  </si>
  <si>
    <t>=AVERAGE(AW40:AZ40)</t>
  </si>
  <si>
    <t>=AVERAGE(AX40:BA40)</t>
  </si>
  <si>
    <t>=AVERAGE(AY40:BB40)</t>
  </si>
  <si>
    <t>=AVERAGE(AZ40:BC40)</t>
  </si>
  <si>
    <t>=AVERAGE(BA40:BD40)</t>
  </si>
  <si>
    <t>=AVERAGE(BB40:BE40)</t>
  </si>
  <si>
    <t>=AVERAGE(BC40:BF40)</t>
  </si>
  <si>
    <t>=AVERAGE(BD40:BG40)</t>
  </si>
  <si>
    <t>=AVERAGE(BE40:BH40)</t>
  </si>
  <si>
    <t>=AVERAGE(BF40:BI40)</t>
  </si>
  <si>
    <t>=AVERAGE(BG40:BJ40)</t>
  </si>
  <si>
    <t>=AVERAGE(BH40:BK40)</t>
  </si>
  <si>
    <t>=AVERAGE(BI40:BL40)</t>
  </si>
  <si>
    <t>=AVERAGE(BJ40:BM40)</t>
  </si>
  <si>
    <t>=AVERAGE(BK40:BN40)</t>
  </si>
  <si>
    <t>=AVERAGE(BL40:BO40)</t>
  </si>
  <si>
    <t>=AVERAGE(BM40:BP40)</t>
  </si>
  <si>
    <t>=AVERAGE(BN40:BQ40)</t>
  </si>
  <si>
    <t>=AVERAGE(BO40:BR40)</t>
  </si>
  <si>
    <t>=AVERAGE(BP40:BS40)</t>
  </si>
  <si>
    <t>=AVERAGE(BQ40:BT40)</t>
  </si>
  <si>
    <t>=AVERAGE(BR40:BU40)</t>
  </si>
  <si>
    <t>=AVERAGE(BS40:BV40)</t>
  </si>
  <si>
    <t>=AVERAGE(BT40:BW40)</t>
  </si>
  <si>
    <t>=AVERAGE(BU40:BX40)</t>
  </si>
  <si>
    <t>=AVERAGE(BV40:BY40)</t>
  </si>
  <si>
    <t>=AVERAGE(BW40:BZ40)</t>
  </si>
  <si>
    <t>=AVERAGE(BX40:CA40)</t>
  </si>
  <si>
    <t>=AVERAGE(BY40:CB40)</t>
  </si>
  <si>
    <t>=AVERAGE(BZ40:CC40)</t>
  </si>
  <si>
    <t>=AVERAGE(CA40:CD40)</t>
  </si>
  <si>
    <t>=AVERAGE(CB40:CE40)</t>
  </si>
  <si>
    <t>=AVERAGE(CC40:CF40)</t>
  </si>
  <si>
    <t>=AVERAGE(CD40:CG40)</t>
  </si>
  <si>
    <t>=AVERAGE(CE40:CH40)</t>
  </si>
  <si>
    <t>=AVERAGE(CF40:CI40)</t>
  </si>
  <si>
    <t>=AVERAGE(CG40:CJ40)</t>
  </si>
  <si>
    <t>=AVERAGE(CH40:CK40)</t>
  </si>
  <si>
    <t>=AVERAGE(CI40:CL40)</t>
  </si>
  <si>
    <t>=AVERAGE(CJ40:CM40)</t>
  </si>
  <si>
    <t>=AVERAGE(CK40:CN40)</t>
  </si>
  <si>
    <t>=AVERAGE(CL40:CO40)</t>
  </si>
  <si>
    <t>=AVERAGE(CM40:CP40)</t>
  </si>
  <si>
    <t>=AVERAGE(CN40:CQ40)</t>
  </si>
  <si>
    <t>=AVERAGE(CO40:CR40)</t>
  </si>
  <si>
    <t>=AVERAGE(CP40:CS40)</t>
  </si>
  <si>
    <t>=AVERAGE(CQ40:CT40)</t>
  </si>
  <si>
    <t>=AVERAGE(CR40:CU40)</t>
  </si>
  <si>
    <t>=AVERAGE(CS40:CV40)</t>
  </si>
  <si>
    <t>=AVERAGE(CT40:CW40)</t>
  </si>
  <si>
    <t>=AVERAGE(CU40:CX40)</t>
  </si>
  <si>
    <t>=AVERAGE(CV40:CY40)</t>
  </si>
  <si>
    <t>=AVERAGE(CW40:CZ40)</t>
  </si>
  <si>
    <t>=AVERAGE(CX40:DA40)</t>
  </si>
  <si>
    <t>=AVERAGE(CY40:DB40)</t>
  </si>
  <si>
    <t>=AVERAGE(CZ40:DC40)</t>
  </si>
  <si>
    <t>=AVERAGE(DA40:DD40)</t>
  </si>
  <si>
    <t>=AVERAGE(DB40:DE40)</t>
  </si>
  <si>
    <t>=AVERAGE(DC40:DF40)</t>
  </si>
  <si>
    <t>=AVERAGE(DD40:DG40)</t>
  </si>
  <si>
    <t>=AVERAGE(DE40:DH40)</t>
  </si>
  <si>
    <t>=AVERAGE(DF40:DI40)</t>
  </si>
  <si>
    <t>=AVERAGE(DG40:DJ40)</t>
  </si>
  <si>
    <t>=AVERAGE(DH40:DK40)</t>
  </si>
  <si>
    <t>=AVERAGE(DI40:DL40)</t>
  </si>
  <si>
    <t>=AVERAGE(DJ40:DM40)</t>
  </si>
  <si>
    <t>=AVERAGE(DK40:DN40)</t>
  </si>
  <si>
    <t>=AVERAGE(DL40:DO40)</t>
  </si>
  <si>
    <t>=AVERAGE(DM40:DP40)</t>
  </si>
  <si>
    <t>=AVERAGE(DN40:DQ40)</t>
  </si>
  <si>
    <t>=AVERAGE(DO40:DR40)</t>
  </si>
  <si>
    <t>=AVERAGE(DP40:DS40)</t>
  </si>
  <si>
    <t>=AVERAGE(DQ40:DT40)</t>
  </si>
  <si>
    <t>=AVERAGE(DR40:DU40)</t>
  </si>
  <si>
    <t>=AVERAGE(DS40:DV40)</t>
  </si>
  <si>
    <t>=AVERAGE(DT40:DW40)</t>
  </si>
  <si>
    <t>=AVERAGE(DU40:DX40)</t>
  </si>
  <si>
    <t>=AVERAGE(DV40:DY40)</t>
  </si>
  <si>
    <t>=AVERAGE(DW40:DZ40)</t>
  </si>
  <si>
    <t>=AVERAGE(DX40:EA40)</t>
  </si>
  <si>
    <t>=AVERAGE(DY40:EB40)</t>
  </si>
  <si>
    <t>=AVERAGE(I41:L41)</t>
  </si>
  <si>
    <t>=AVERAGE(J41:M41)</t>
  </si>
  <si>
    <t>=AVERAGE(K41:N41)</t>
  </si>
  <si>
    <t>=AVERAGE(L41:O41)</t>
  </si>
  <si>
    <t>=AVERAGE(M41:P41)</t>
  </si>
  <si>
    <t>=AVERAGE(N41:Q41)</t>
  </si>
  <si>
    <t>=AVERAGE(O41:R41)</t>
  </si>
  <si>
    <t>=AVERAGE(P41:S41)</t>
  </si>
  <si>
    <t>=AVERAGE(Q41:T41)</t>
  </si>
  <si>
    <t>=AVERAGE(R41:U41)</t>
  </si>
  <si>
    <t>=AVERAGE(S41:V41)</t>
  </si>
  <si>
    <t>=AVERAGE(T41:W41)</t>
  </si>
  <si>
    <t>=AVERAGE(U41:X41)</t>
  </si>
  <si>
    <t>=AVERAGE(V41:Y41)</t>
  </si>
  <si>
    <t>=AVERAGE(W41:Z41)</t>
  </si>
  <si>
    <t>=AVERAGE(X41:AA41)</t>
  </si>
  <si>
    <t>=AVERAGE(Y41:AB41)</t>
  </si>
  <si>
    <t>=AVERAGE(Z41:AC41)</t>
  </si>
  <si>
    <t>=AVERAGE(AA41:AD41)</t>
  </si>
  <si>
    <t>=AVERAGE(AB41:AE41)</t>
  </si>
  <si>
    <t>=AVERAGE(AC41:AF41)</t>
  </si>
  <si>
    <t>=AVERAGE(AD41:AG41)</t>
  </si>
  <si>
    <t>=AVERAGE(AE41:AH41)</t>
  </si>
  <si>
    <t>=AVERAGE(AF41:AI41)</t>
  </si>
  <si>
    <t>=AVERAGE(AG41:AJ41)</t>
  </si>
  <si>
    <t>=AVERAGE(AH41:AK41)</t>
  </si>
  <si>
    <t>=AVERAGE(AI41:AL41)</t>
  </si>
  <si>
    <t>=AVERAGE(AJ41:AM41)</t>
  </si>
  <si>
    <t>=AVERAGE(AK41:AN41)</t>
  </si>
  <si>
    <t>=AVERAGE(AL41:AO41)</t>
  </si>
  <si>
    <t>=AVERAGE(AM41:AP41)</t>
  </si>
  <si>
    <t>=AVERAGE(AN41:AQ41)</t>
  </si>
  <si>
    <t>=AVERAGE(AO41:AR41)</t>
  </si>
  <si>
    <t>=AVERAGE(AP41:AS41)</t>
  </si>
  <si>
    <t>=AVERAGE(AQ41:AT41)</t>
  </si>
  <si>
    <t>=AVERAGE(AR41:AU41)</t>
  </si>
  <si>
    <t>=AVERAGE(AS41:AV41)</t>
  </si>
  <si>
    <t>=AVERAGE(AT41:AW41)</t>
  </si>
  <si>
    <t>=AVERAGE(AU41:AX41)</t>
  </si>
  <si>
    <t>=AVERAGE(AV41:AY41)</t>
  </si>
  <si>
    <t>=AVERAGE(AW41:AZ41)</t>
  </si>
  <si>
    <t>=AVERAGE(AX41:BA41)</t>
  </si>
  <si>
    <t>=AVERAGE(AY41:BB41)</t>
  </si>
  <si>
    <t>=AVERAGE(AZ41:BC41)</t>
  </si>
  <si>
    <t>=AVERAGE(BA41:BD41)</t>
  </si>
  <si>
    <t>=AVERAGE(BB41:BE41)</t>
  </si>
  <si>
    <t>=AVERAGE(BC41:BF41)</t>
  </si>
  <si>
    <t>=AVERAGE(BD41:BG41)</t>
  </si>
  <si>
    <t>=AVERAGE(BE41:BH41)</t>
  </si>
  <si>
    <t>=AVERAGE(BF41:BI41)</t>
  </si>
  <si>
    <t>=AVERAGE(BG41:BJ41)</t>
  </si>
  <si>
    <t>=AVERAGE(BH41:BK41)</t>
  </si>
  <si>
    <t>=AVERAGE(BI41:BL41)</t>
  </si>
  <si>
    <t>=AVERAGE(BJ41:BM41)</t>
  </si>
  <si>
    <t>=AVERAGE(BK41:BN41)</t>
  </si>
  <si>
    <t>=AVERAGE(BL41:BO41)</t>
  </si>
  <si>
    <t>=AVERAGE(BM41:BP41)</t>
  </si>
  <si>
    <t>=AVERAGE(BN41:BQ41)</t>
  </si>
  <si>
    <t>=AVERAGE(BO41:BR41)</t>
  </si>
  <si>
    <t>=AVERAGE(BP41:BS41)</t>
  </si>
  <si>
    <t>=AVERAGE(BQ41:BT41)</t>
  </si>
  <si>
    <t>=AVERAGE(BR41:BU41)</t>
  </si>
  <si>
    <t>=AVERAGE(BS41:BV41)</t>
  </si>
  <si>
    <t>=AVERAGE(BT41:BW41)</t>
  </si>
  <si>
    <t>=AVERAGE(BU41:BX41)</t>
  </si>
  <si>
    <t>=AVERAGE(BV41:BY41)</t>
  </si>
  <si>
    <t>=AVERAGE(BW41:BZ41)</t>
  </si>
  <si>
    <t>=AVERAGE(BX41:CA41)</t>
  </si>
  <si>
    <t>=AVERAGE(BY41:CB41)</t>
  </si>
  <si>
    <t>=AVERAGE(BZ41:CC41)</t>
  </si>
  <si>
    <t>=AVERAGE(CA41:CD41)</t>
  </si>
  <si>
    <t>=AVERAGE(CB41:CE41)</t>
  </si>
  <si>
    <t>=AVERAGE(CC41:CF41)</t>
  </si>
  <si>
    <t>=AVERAGE(CD41:CG41)</t>
  </si>
  <si>
    <t>=AVERAGE(CE41:CH41)</t>
  </si>
  <si>
    <t>=AVERAGE(CF41:CI41)</t>
  </si>
  <si>
    <t>=AVERAGE(CG41:CJ41)</t>
  </si>
  <si>
    <t>=AVERAGE(CH41:CK41)</t>
  </si>
  <si>
    <t>=AVERAGE(CI41:CL41)</t>
  </si>
  <si>
    <t>=AVERAGE(CJ41:CM41)</t>
  </si>
  <si>
    <t>=AVERAGE(CK41:CN41)</t>
  </si>
  <si>
    <t>=AVERAGE(CL41:CO41)</t>
  </si>
  <si>
    <t>=AVERAGE(CM41:CP41)</t>
  </si>
  <si>
    <t>=AVERAGE(CN41:CQ41)</t>
  </si>
  <si>
    <t>=AVERAGE(CO41:CR41)</t>
  </si>
  <si>
    <t>=AVERAGE(CP41:CS41)</t>
  </si>
  <si>
    <t>=AVERAGE(CQ41:CT41)</t>
  </si>
  <si>
    <t>=AVERAGE(CR41:CU41)</t>
  </si>
  <si>
    <t>=AVERAGE(CS41:CV41)</t>
  </si>
  <si>
    <t>=AVERAGE(CT41:CW41)</t>
  </si>
  <si>
    <t>=AVERAGE(CU41:CX41)</t>
  </si>
  <si>
    <t>=AVERAGE(CV41:CY41)</t>
  </si>
  <si>
    <t>=AVERAGE(CW41:CZ41)</t>
  </si>
  <si>
    <t>=AVERAGE(CX41:DA41)</t>
  </si>
  <si>
    <t>=AVERAGE(CY41:DB41)</t>
  </si>
  <si>
    <t>=AVERAGE(CZ41:DC41)</t>
  </si>
  <si>
    <t>=AVERAGE(DA41:DD41)</t>
  </si>
  <si>
    <t>=AVERAGE(DB41:DE41)</t>
  </si>
  <si>
    <t>=AVERAGE(DC41:DF41)</t>
  </si>
  <si>
    <t>=AVERAGE(DD41:DG41)</t>
  </si>
  <si>
    <t>=AVERAGE(DE41:DH41)</t>
  </si>
  <si>
    <t>=AVERAGE(DF41:DI41)</t>
  </si>
  <si>
    <t>=AVERAGE(DG41:DJ41)</t>
  </si>
  <si>
    <t>=AVERAGE(DH41:DK41)</t>
  </si>
  <si>
    <t>=AVERAGE(DI41:DL41)</t>
  </si>
  <si>
    <t>=AVERAGE(DJ41:DM41)</t>
  </si>
  <si>
    <t>=AVERAGE(DK41:DN41)</t>
  </si>
  <si>
    <t>=AVERAGE(DL41:DO41)</t>
  </si>
  <si>
    <t>=AVERAGE(DM41:DP41)</t>
  </si>
  <si>
    <t>=AVERAGE(DN41:DQ41)</t>
  </si>
  <si>
    <t>=AVERAGE(DO41:DR41)</t>
  </si>
  <si>
    <t>=AVERAGE(DP41:DS41)</t>
  </si>
  <si>
    <t>=AVERAGE(DQ41:DT41)</t>
  </si>
  <si>
    <t>=AVERAGE(DR41:DU41)</t>
  </si>
  <si>
    <t>=AVERAGE(DS41:DV41)</t>
  </si>
  <si>
    <t>=AVERAGE(DT41:DW41)</t>
  </si>
  <si>
    <t>=AVERAGE(DU41:DX41)</t>
  </si>
  <si>
    <t>=AVERAGE(DV41:DY41)</t>
  </si>
  <si>
    <t>=AVERAGE(DW41:DZ41)</t>
  </si>
  <si>
    <t>=AVERAGE(DX41:EA41)</t>
  </si>
  <si>
    <t>=AVERAGE(DY41:EB41)</t>
  </si>
  <si>
    <t>=AVERAGE(I42:L42)</t>
  </si>
  <si>
    <t>=AVERAGE(J42:M42)</t>
  </si>
  <si>
    <t>=AVERAGE(K42:N42)</t>
  </si>
  <si>
    <t>=AVERAGE(L42:O42)</t>
  </si>
  <si>
    <t>=AVERAGE(M42:P42)</t>
  </si>
  <si>
    <t>=AVERAGE(N42:Q42)</t>
  </si>
  <si>
    <t>=AVERAGE(O42:R42)</t>
  </si>
  <si>
    <t>=AVERAGE(P42:S42)</t>
  </si>
  <si>
    <t>=AVERAGE(Q42:T42)</t>
  </si>
  <si>
    <t>=AVERAGE(R42:U42)</t>
  </si>
  <si>
    <t>=AVERAGE(S42:V42)</t>
  </si>
  <si>
    <t>=AVERAGE(T42:W42)</t>
  </si>
  <si>
    <t>=AVERAGE(U42:X42)</t>
  </si>
  <si>
    <t>=AVERAGE(V42:Y42)</t>
  </si>
  <si>
    <t>=AVERAGE(W42:Z42)</t>
  </si>
  <si>
    <t>=AVERAGE(X42:AA42)</t>
  </si>
  <si>
    <t>=AVERAGE(Y42:AB42)</t>
  </si>
  <si>
    <t>=AVERAGE(Z42:AC42)</t>
  </si>
  <si>
    <t>=AVERAGE(AA42:AD42)</t>
  </si>
  <si>
    <t>=AVERAGE(AB42:AE42)</t>
  </si>
  <si>
    <t>=AVERAGE(AC42:AF42)</t>
  </si>
  <si>
    <t>=AVERAGE(AD42:AG42)</t>
  </si>
  <si>
    <t>=AVERAGE(AE42:AH42)</t>
  </si>
  <si>
    <t>=AVERAGE(AF42:AI42)</t>
  </si>
  <si>
    <t>=AVERAGE(AG42:AJ42)</t>
  </si>
  <si>
    <t>=AVERAGE(AH42:AK42)</t>
  </si>
  <si>
    <t>=AVERAGE(AI42:AL42)</t>
  </si>
  <si>
    <t>=AVERAGE(AJ42:AM42)</t>
  </si>
  <si>
    <t>=AVERAGE(AK42:AN42)</t>
  </si>
  <si>
    <t>=AVERAGE(AL42:AO42)</t>
  </si>
  <si>
    <t>=AVERAGE(AM42:AP42)</t>
  </si>
  <si>
    <t>=AVERAGE(AN42:AQ42)</t>
  </si>
  <si>
    <t>=AVERAGE(AO42:AR42)</t>
  </si>
  <si>
    <t>=AVERAGE(AP42:AS42)</t>
  </si>
  <si>
    <t>=AVERAGE(AQ42:AT42)</t>
  </si>
  <si>
    <t>=AVERAGE(AR42:AU42)</t>
  </si>
  <si>
    <t>=AVERAGE(AS42:AV42)</t>
  </si>
  <si>
    <t>=AVERAGE(AT42:AW42)</t>
  </si>
  <si>
    <t>=AVERAGE(AU42:AX42)</t>
  </si>
  <si>
    <t>=AVERAGE(AV42:AY42)</t>
  </si>
  <si>
    <t>=AVERAGE(AW42:AZ42)</t>
  </si>
  <si>
    <t>=AVERAGE(AX42:BA42)</t>
  </si>
  <si>
    <t>=AVERAGE(AY42:BB42)</t>
  </si>
  <si>
    <t>=AVERAGE(AZ42:BC42)</t>
  </si>
  <si>
    <t>=AVERAGE(BA42:BD42)</t>
  </si>
  <si>
    <t>=AVERAGE(BB42:BE42)</t>
  </si>
  <si>
    <t>=AVERAGE(BC42:BF42)</t>
  </si>
  <si>
    <t>=AVERAGE(BD42:BG42)</t>
  </si>
  <si>
    <t>=AVERAGE(BE42:BH42)</t>
  </si>
  <si>
    <t>=AVERAGE(BF42:BI42)</t>
  </si>
  <si>
    <t>=AVERAGE(BG42:BJ42)</t>
  </si>
  <si>
    <t>=AVERAGE(BH42:BK42)</t>
  </si>
  <si>
    <t>=AVERAGE(BI42:BL42)</t>
  </si>
  <si>
    <t>=AVERAGE(BJ42:BM42)</t>
  </si>
  <si>
    <t>=AVERAGE(BK42:BN42)</t>
  </si>
  <si>
    <t>=AVERAGE(BL42:BO42)</t>
  </si>
  <si>
    <t>=AVERAGE(BM42:BP42)</t>
  </si>
  <si>
    <t>=AVERAGE(BN42:BQ42)</t>
  </si>
  <si>
    <t>=AVERAGE(BO42:BR42)</t>
  </si>
  <si>
    <t>=AVERAGE(BP42:BS42)</t>
  </si>
  <si>
    <t>=AVERAGE(BQ42:BT42)</t>
  </si>
  <si>
    <t>=AVERAGE(BR42:BU42)</t>
  </si>
  <si>
    <t>=AVERAGE(BS42:BV42)</t>
  </si>
  <si>
    <t>=AVERAGE(BT42:BW42)</t>
  </si>
  <si>
    <t>=AVERAGE(BU42:BX42)</t>
  </si>
  <si>
    <t>=AVERAGE(BV42:BY42)</t>
  </si>
  <si>
    <t>=AVERAGE(BW42:BZ42)</t>
  </si>
  <si>
    <t>=AVERAGE(BX42:CA42)</t>
  </si>
  <si>
    <t>=AVERAGE(BY42:CB42)</t>
  </si>
  <si>
    <t>=AVERAGE(BZ42:CC42)</t>
  </si>
  <si>
    <t>=AVERAGE(CA42:CD42)</t>
  </si>
  <si>
    <t>=AVERAGE(CB42:CE42)</t>
  </si>
  <si>
    <t>=AVERAGE(CC42:CF42)</t>
  </si>
  <si>
    <t>=AVERAGE(CD42:CG42)</t>
  </si>
  <si>
    <t>=AVERAGE(CE42:CH42)</t>
  </si>
  <si>
    <t>=AVERAGE(CF42:CI42)</t>
  </si>
  <si>
    <t>=AVERAGE(CG42:CJ42)</t>
  </si>
  <si>
    <t>=AVERAGE(CH42:CK42)</t>
  </si>
  <si>
    <t>=AVERAGE(CI42:CL42)</t>
  </si>
  <si>
    <t>=AVERAGE(CJ42:CM42)</t>
  </si>
  <si>
    <t>=AVERAGE(CK42:CN42)</t>
  </si>
  <si>
    <t>=AVERAGE(CL42:CO42)</t>
  </si>
  <si>
    <t>=AVERAGE(CM42:CP42)</t>
  </si>
  <si>
    <t>=AVERAGE(CN42:CQ42)</t>
  </si>
  <si>
    <t>=AVERAGE(CO42:CR42)</t>
  </si>
  <si>
    <t>=AVERAGE(CP42:CS42)</t>
  </si>
  <si>
    <t>=AVERAGE(CQ42:CT42)</t>
  </si>
  <si>
    <t>=AVERAGE(CR42:CU42)</t>
  </si>
  <si>
    <t>=AVERAGE(CS42:CV42)</t>
  </si>
  <si>
    <t>=AVERAGE(CT42:CW42)</t>
  </si>
  <si>
    <t>=AVERAGE(CU42:CX42)</t>
  </si>
  <si>
    <t>=AVERAGE(CV42:CY42)</t>
  </si>
  <si>
    <t>=AVERAGE(CW42:CZ42)</t>
  </si>
  <si>
    <t>=AVERAGE(CX42:DA42)</t>
  </si>
  <si>
    <t>=AVERAGE(CY42:DB42)</t>
  </si>
  <si>
    <t>=AVERAGE(CZ42:DC42)</t>
  </si>
  <si>
    <t>=AVERAGE(DA42:DD42)</t>
  </si>
  <si>
    <t>=AVERAGE(DB42:DE42)</t>
  </si>
  <si>
    <t>=AVERAGE(DC42:DF42)</t>
  </si>
  <si>
    <t>=AVERAGE(DD42:DG42)</t>
  </si>
  <si>
    <t>=AVERAGE(DE42:DH42)</t>
  </si>
  <si>
    <t>=AVERAGE(DF42:DI42)</t>
  </si>
  <si>
    <t>=AVERAGE(DG42:DJ42)</t>
  </si>
  <si>
    <t>=AVERAGE(DH42:DK42)</t>
  </si>
  <si>
    <t>=AVERAGE(DI42:DL42)</t>
  </si>
  <si>
    <t>=AVERAGE(DJ42:DM42)</t>
  </si>
  <si>
    <t>=AVERAGE(DK42:DN42)</t>
  </si>
  <si>
    <t>=AVERAGE(DL42:DO42)</t>
  </si>
  <si>
    <t>=AVERAGE(DM42:DP42)</t>
  </si>
  <si>
    <t>=AVERAGE(DN42:DQ42)</t>
  </si>
  <si>
    <t>=AVERAGE(DO42:DR42)</t>
  </si>
  <si>
    <t>=AVERAGE(DP42:DS42)</t>
  </si>
  <si>
    <t>=AVERAGE(DQ42:DT42)</t>
  </si>
  <si>
    <t>=AVERAGE(DR42:DU42)</t>
  </si>
  <si>
    <t>=AVERAGE(DS42:DV42)</t>
  </si>
  <si>
    <t>=AVERAGE(DT42:DW42)</t>
  </si>
  <si>
    <t>=AVERAGE(DU42:DX42)</t>
  </si>
  <si>
    <t>=AVERAGE(DV42:DY42)</t>
  </si>
  <si>
    <t>=AVERAGE(DW42:DZ42)</t>
  </si>
  <si>
    <t>=AVERAGE(DX42:EA42)</t>
  </si>
  <si>
    <t>=AVERAGE(DY42:EB42)</t>
  </si>
  <si>
    <t>=AVERAGE(I43:L43)</t>
  </si>
  <si>
    <t>=AVERAGE(J43:M43)</t>
  </si>
  <si>
    <t>=AVERAGE(K43:N43)</t>
  </si>
  <si>
    <t>=AVERAGE(L43:O43)</t>
  </si>
  <si>
    <t>=AVERAGE(M43:P43)</t>
  </si>
  <si>
    <t>=AVERAGE(N43:Q43)</t>
  </si>
  <si>
    <t>=AVERAGE(O43:R43)</t>
  </si>
  <si>
    <t>=AVERAGE(P43:S43)</t>
  </si>
  <si>
    <t>=AVERAGE(Q43:T43)</t>
  </si>
  <si>
    <t>=AVERAGE(R43:U43)</t>
  </si>
  <si>
    <t>=AVERAGE(S43:V43)</t>
  </si>
  <si>
    <t>=AVERAGE(T43:W43)</t>
  </si>
  <si>
    <t>=AVERAGE(U43:X43)</t>
  </si>
  <si>
    <t>=AVERAGE(V43:Y43)</t>
  </si>
  <si>
    <t>=AVERAGE(W43:Z43)</t>
  </si>
  <si>
    <t>=AVERAGE(X43:AA43)</t>
  </si>
  <si>
    <t>=AVERAGE(Y43:AB43)</t>
  </si>
  <si>
    <t>=AVERAGE(Z43:AC43)</t>
  </si>
  <si>
    <t>=AVERAGE(AA43:AD43)</t>
  </si>
  <si>
    <t>=AVERAGE(AB43:AE43)</t>
  </si>
  <si>
    <t>=AVERAGE(AC43:AF43)</t>
  </si>
  <si>
    <t>=AVERAGE(AD43:AG43)</t>
  </si>
  <si>
    <t>=AVERAGE(AE43:AH43)</t>
  </si>
  <si>
    <t>=AVERAGE(AF43:AI43)</t>
  </si>
  <si>
    <t>=AVERAGE(AG43:AJ43)</t>
  </si>
  <si>
    <t>=AVERAGE(AH43:AK43)</t>
  </si>
  <si>
    <t>=AVERAGE(AI43:AL43)</t>
  </si>
  <si>
    <t>=AVERAGE(AJ43:AM43)</t>
  </si>
  <si>
    <t>=AVERAGE(AK43:AN43)</t>
  </si>
  <si>
    <t>=AVERAGE(AL43:AO43)</t>
  </si>
  <si>
    <t>=AVERAGE(AM43:AP43)</t>
  </si>
  <si>
    <t>=AVERAGE(AN43:AQ43)</t>
  </si>
  <si>
    <t>=AVERAGE(AO43:AR43)</t>
  </si>
  <si>
    <t>=AVERAGE(AP43:AS43)</t>
  </si>
  <si>
    <t>=AVERAGE(AQ43:AT43)</t>
  </si>
  <si>
    <t>=AVERAGE(AR43:AU43)</t>
  </si>
  <si>
    <t>=AVERAGE(AS43:AV43)</t>
  </si>
  <si>
    <t>=AVERAGE(AT43:AW43)</t>
  </si>
  <si>
    <t>=AVERAGE(AU43:AX43)</t>
  </si>
  <si>
    <t>=AVERAGE(AV43:AY43)</t>
  </si>
  <si>
    <t>=AVERAGE(AW43:AZ43)</t>
  </si>
  <si>
    <t>=AVERAGE(AX43:BA43)</t>
  </si>
  <si>
    <t>=AVERAGE(AY43:BB43)</t>
  </si>
  <si>
    <t>=AVERAGE(AZ43:BC43)</t>
  </si>
  <si>
    <t>=AVERAGE(BA43:BD43)</t>
  </si>
  <si>
    <t>=AVERAGE(BB43:BE43)</t>
  </si>
  <si>
    <t>=AVERAGE(BC43:BF43)</t>
  </si>
  <si>
    <t>=AVERAGE(BD43:BG43)</t>
  </si>
  <si>
    <t>=AVERAGE(BE43:BH43)</t>
  </si>
  <si>
    <t>=AVERAGE(BF43:BI43)</t>
  </si>
  <si>
    <t>=AVERAGE(BG43:BJ43)</t>
  </si>
  <si>
    <t>=AVERAGE(BH43:BK43)</t>
  </si>
  <si>
    <t>=AVERAGE(BI43:BL43)</t>
  </si>
  <si>
    <t>=AVERAGE(BJ43:BM43)</t>
  </si>
  <si>
    <t>=AVERAGE(BK43:BN43)</t>
  </si>
  <si>
    <t>=AVERAGE(BL43:BO43)</t>
  </si>
  <si>
    <t>=AVERAGE(BM43:BP43)</t>
  </si>
  <si>
    <t>=AVERAGE(BN43:BQ43)</t>
  </si>
  <si>
    <t>=AVERAGE(BO43:BR43)</t>
  </si>
  <si>
    <t>=AVERAGE(BP43:BS43)</t>
  </si>
  <si>
    <t>=AVERAGE(BQ43:BT43)</t>
  </si>
  <si>
    <t>=AVERAGE(BR43:BU43)</t>
  </si>
  <si>
    <t>=AVERAGE(BS43:BV43)</t>
  </si>
  <si>
    <t>=AVERAGE(BT43:BW43)</t>
  </si>
  <si>
    <t>=AVERAGE(BU43:BX43)</t>
  </si>
  <si>
    <t>=AVERAGE(BV43:BY43)</t>
  </si>
  <si>
    <t>=AVERAGE(BW43:BZ43)</t>
  </si>
  <si>
    <t>=AVERAGE(BX43:CA43)</t>
  </si>
  <si>
    <t>=AVERAGE(BY43:CB43)</t>
  </si>
  <si>
    <t>=AVERAGE(BZ43:CC43)</t>
  </si>
  <si>
    <t>=AVERAGE(CA43:CD43)</t>
  </si>
  <si>
    <t>=AVERAGE(CB43:CE43)</t>
  </si>
  <si>
    <t>=AVERAGE(CC43:CF43)</t>
  </si>
  <si>
    <t>=AVERAGE(CD43:CG43)</t>
  </si>
  <si>
    <t>=AVERAGE(CE43:CH43)</t>
  </si>
  <si>
    <t>=AVERAGE(CF43:CI43)</t>
  </si>
  <si>
    <t>=AVERAGE(CG43:CJ43)</t>
  </si>
  <si>
    <t>=AVERAGE(CH43:CK43)</t>
  </si>
  <si>
    <t>=AVERAGE(CI43:CL43)</t>
  </si>
  <si>
    <t>=AVERAGE(CJ43:CM43)</t>
  </si>
  <si>
    <t>=AVERAGE(CK43:CN43)</t>
  </si>
  <si>
    <t>=AVERAGE(CL43:CO43)</t>
  </si>
  <si>
    <t>=AVERAGE(CM43:CP43)</t>
  </si>
  <si>
    <t>=AVERAGE(CN43:CQ43)</t>
  </si>
  <si>
    <t>=AVERAGE(CO43:CR43)</t>
  </si>
  <si>
    <t>=AVERAGE(CP43:CS43)</t>
  </si>
  <si>
    <t>=AVERAGE(CQ43:CT43)</t>
  </si>
  <si>
    <t>=AVERAGE(CR43:CU43)</t>
  </si>
  <si>
    <t>=AVERAGE(CS43:CV43)</t>
  </si>
  <si>
    <t>=AVERAGE(CT43:CW43)</t>
  </si>
  <si>
    <t>=AVERAGE(CU43:CX43)</t>
  </si>
  <si>
    <t>=AVERAGE(CV43:CY43)</t>
  </si>
  <si>
    <t>=AVERAGE(CW43:CZ43)</t>
  </si>
  <si>
    <t>=AVERAGE(CX43:DA43)</t>
  </si>
  <si>
    <t>=AVERAGE(CY43:DB43)</t>
  </si>
  <si>
    <t>=AVERAGE(CZ43:DC43)</t>
  </si>
  <si>
    <t>=AVERAGE(DA43:DD43)</t>
  </si>
  <si>
    <t>=AVERAGE(DB43:DE43)</t>
  </si>
  <si>
    <t>=AVERAGE(DC43:DF43)</t>
  </si>
  <si>
    <t>=AVERAGE(DD43:DG43)</t>
  </si>
  <si>
    <t>=AVERAGE(DE43:DH43)</t>
  </si>
  <si>
    <t>=AVERAGE(DF43:DI43)</t>
  </si>
  <si>
    <t>=AVERAGE(DG43:DJ43)</t>
  </si>
  <si>
    <t>=AVERAGE(DH43:DK43)</t>
  </si>
  <si>
    <t>=AVERAGE(DI43:DL43)</t>
  </si>
  <si>
    <t>=AVERAGE(DJ43:DM43)</t>
  </si>
  <si>
    <t>=AVERAGE(DK43:DN43)</t>
  </si>
  <si>
    <t>=AVERAGE(DL43:DO43)</t>
  </si>
  <si>
    <t>=AVERAGE(DM43:DP43)</t>
  </si>
  <si>
    <t>=AVERAGE(DN43:DQ43)</t>
  </si>
  <si>
    <t>=AVERAGE(DO43:DR43)</t>
  </si>
  <si>
    <t>=AVERAGE(DP43:DS43)</t>
  </si>
  <si>
    <t>=AVERAGE(DQ43:DT43)</t>
  </si>
  <si>
    <t>=AVERAGE(DR43:DU43)</t>
  </si>
  <si>
    <t>=AVERAGE(DS43:DV43)</t>
  </si>
  <si>
    <t>=AVERAGE(DT43:DW43)</t>
  </si>
  <si>
    <t>=AVERAGE(DU43:DX43)</t>
  </si>
  <si>
    <t>=AVERAGE(DV43:DY43)</t>
  </si>
  <si>
    <t>=AVERAGE(DW43:DZ43)</t>
  </si>
  <si>
    <t>=AVERAGE(DX43:EA43)</t>
  </si>
  <si>
    <t>=AVERAGE(DY43:EB43)</t>
  </si>
  <si>
    <t>=AVERAGE(BQ44:BT44)</t>
  </si>
  <si>
    <t>=AVERAGE(BR44:BU44)</t>
  </si>
  <si>
    <t>=AVERAGE(BS44:BV44)</t>
  </si>
  <si>
    <t>=AVERAGE(BT44:BW44)</t>
  </si>
  <si>
    <t>=AVERAGE(BU44:BX44)</t>
  </si>
  <si>
    <t>=AVERAGE(BV44:BY44)</t>
  </si>
  <si>
    <t>=AVERAGE(BW44:BZ44)</t>
  </si>
  <si>
    <t>=AVERAGE(BX44:CA44)</t>
  </si>
  <si>
    <t>=AVERAGE(BY44:CB44)</t>
  </si>
  <si>
    <t>=AVERAGE(BZ44:CC44)</t>
  </si>
  <si>
    <t>=AVERAGE(CA44:CD44)</t>
  </si>
  <si>
    <t>=AVERAGE(CB44:CE44)</t>
  </si>
  <si>
    <t>=AVERAGE(CC44:CF44)</t>
  </si>
  <si>
    <t>=AVERAGE(CD44:CG44)</t>
  </si>
  <si>
    <t>=AVERAGE(CE44:CH44)</t>
  </si>
  <si>
    <t>=AVERAGE(CF44:CI44)</t>
  </si>
  <si>
    <t>=AVERAGE(CG44:CJ44)</t>
  </si>
  <si>
    <t>=AVERAGE(CH44:CK44)</t>
  </si>
  <si>
    <t>=AVERAGE(CI44:CL44)</t>
  </si>
  <si>
    <t>=AVERAGE(CJ44:CM44)</t>
  </si>
  <si>
    <t>=AVERAGE(CK44:CN44)</t>
  </si>
  <si>
    <t>=AVERAGE(CL44:CO44)</t>
  </si>
  <si>
    <t>=AVERAGE(CM44:CP44)</t>
  </si>
  <si>
    <t>=AVERAGE(CN44:CQ44)</t>
  </si>
  <si>
    <t>=AVERAGE(CO44:CR44)</t>
  </si>
  <si>
    <t>=AVERAGE(CP44:CS44)</t>
  </si>
  <si>
    <t>=AVERAGE(CQ44:CT44)</t>
  </si>
  <si>
    <t>=AVERAGE(CR44:CU44)</t>
  </si>
  <si>
    <t>=AVERAGE(CS44:CV44)</t>
  </si>
  <si>
    <t>=AVERAGE(CT44:CW44)</t>
  </si>
  <si>
    <t>=AVERAGE(CU44:CX44)</t>
  </si>
  <si>
    <t>=AVERAGE(CV44:CY44)</t>
  </si>
  <si>
    <t>=AVERAGE(CW44:CZ44)</t>
  </si>
  <si>
    <t>=AVERAGE(CX44:DA44)</t>
  </si>
  <si>
    <t>=AVERAGE(CY44:DB44)</t>
  </si>
  <si>
    <t>=AVERAGE(CZ44:DC44)</t>
  </si>
  <si>
    <t>=AVERAGE(DA44:DD44)</t>
  </si>
  <si>
    <t>=AVERAGE(DB44:DE44)</t>
  </si>
  <si>
    <t>=AVERAGE(DC44:DF44)</t>
  </si>
  <si>
    <t>=AVERAGE(DD44:DG44)</t>
  </si>
  <si>
    <t>=AVERAGE(DE44:DH44)</t>
  </si>
  <si>
    <t>=AVERAGE(DF44:DI44)</t>
  </si>
  <si>
    <t>=AVERAGE(DG44:DJ44)</t>
  </si>
  <si>
    <t>=AVERAGE(DH44:DK44)</t>
  </si>
  <si>
    <t>=AVERAGE(DI44:DL44)</t>
  </si>
  <si>
    <t>=AVERAGE(DJ44:DM44)</t>
  </si>
  <si>
    <t>=AVERAGE(DK44:DN44)</t>
  </si>
  <si>
    <t>=AVERAGE(DL44:DO44)</t>
  </si>
  <si>
    <t>=AVERAGE(DM44:DP44)</t>
  </si>
  <si>
    <t>=AVERAGE(DN44:DQ44)</t>
  </si>
  <si>
    <t>=AVERAGE(DO44:DR44)</t>
  </si>
  <si>
    <t>=AVERAGE(DP44:DS44)</t>
  </si>
  <si>
    <t>=AVERAGE(DQ44:DT44)</t>
  </si>
  <si>
    <t>=AVERAGE(DR44:DU44)</t>
  </si>
  <si>
    <t>=AVERAGE(DS44:DV44)</t>
  </si>
  <si>
    <t>=AVERAGE(DT44:DW44)</t>
  </si>
  <si>
    <t>=AVERAGE(DU44:DX44)</t>
  </si>
  <si>
    <t>=AVERAGE(DV44:DY44)</t>
  </si>
  <si>
    <t>=AVERAGE(DW44:DZ44)</t>
  </si>
  <si>
    <t>=AVERAGE(DX44:EA44)</t>
  </si>
  <si>
    <t>=AVERAGE(DY44:EB44)</t>
  </si>
  <si>
    <t>=AVERAGE(BQ45:BT45)</t>
  </si>
  <si>
    <t>=AVERAGE(BR45:BU45)</t>
  </si>
  <si>
    <t>=AVERAGE(BS45:BV45)</t>
  </si>
  <si>
    <t>=AVERAGE(BT45:BW45)</t>
  </si>
  <si>
    <t>=AVERAGE(BU45:BX45)</t>
  </si>
  <si>
    <t>=AVERAGE(BV45:BY45)</t>
  </si>
  <si>
    <t>=AVERAGE(BW45:BZ45)</t>
  </si>
  <si>
    <t>=AVERAGE(BX45:CA45)</t>
  </si>
  <si>
    <t>=AVERAGE(BY45:CB45)</t>
  </si>
  <si>
    <t>=AVERAGE(BZ45:CC45)</t>
  </si>
  <si>
    <t>=AVERAGE(CA45:CD45)</t>
  </si>
  <si>
    <t>=AVERAGE(CB45:CE45)</t>
  </si>
  <si>
    <t>=AVERAGE(CC45:CF45)</t>
  </si>
  <si>
    <t>=AVERAGE(CD45:CG45)</t>
  </si>
  <si>
    <t>=AVERAGE(CE45:CH45)</t>
  </si>
  <si>
    <t>=AVERAGE(CF45:CI45)</t>
  </si>
  <si>
    <t>=AVERAGE(CG45:CJ45)</t>
  </si>
  <si>
    <t>=AVERAGE(CH45:CK45)</t>
  </si>
  <si>
    <t>=AVERAGE(CI45:CL45)</t>
  </si>
  <si>
    <t>=AVERAGE(CJ45:CM45)</t>
  </si>
  <si>
    <t>=AVERAGE(CK45:CN45)</t>
  </si>
  <si>
    <t>=AVERAGE(CL45:CO45)</t>
  </si>
  <si>
    <t>=AVERAGE(CM45:CP45)</t>
  </si>
  <si>
    <t>=AVERAGE(CN45:CQ45)</t>
  </si>
  <si>
    <t>=AVERAGE(CO45:CR45)</t>
  </si>
  <si>
    <t>=AVERAGE(CP45:CS45)</t>
  </si>
  <si>
    <t>=AVERAGE(CQ45:CT45)</t>
  </si>
  <si>
    <t>=AVERAGE(CR45:CU45)</t>
  </si>
  <si>
    <t>=AVERAGE(CS45:CV45)</t>
  </si>
  <si>
    <t>=AVERAGE(CT45:CW45)</t>
  </si>
  <si>
    <t>=AVERAGE(CU45:CX45)</t>
  </si>
  <si>
    <t>=AVERAGE(CV45:CY45)</t>
  </si>
  <si>
    <t>=AVERAGE(CW45:CZ45)</t>
  </si>
  <si>
    <t>=AVERAGE(CX45:DA45)</t>
  </si>
  <si>
    <t>=AVERAGE(CY45:DB45)</t>
  </si>
  <si>
    <t>=AVERAGE(CZ45:DC45)</t>
  </si>
  <si>
    <t>=AVERAGE(DA45:DD45)</t>
  </si>
  <si>
    <t>=AVERAGE(DB45:DE45)</t>
  </si>
  <si>
    <t>=AVERAGE(DC45:DF45)</t>
  </si>
  <si>
    <t>=AVERAGE(DD45:DG45)</t>
  </si>
  <si>
    <t>=AVERAGE(DE45:DH45)</t>
  </si>
  <si>
    <t>=AVERAGE(DF45:DI45)</t>
  </si>
  <si>
    <t>=AVERAGE(DG45:DJ45)</t>
  </si>
  <si>
    <t>=AVERAGE(DH45:DK45)</t>
  </si>
  <si>
    <t>=AVERAGE(DI45:DL45)</t>
  </si>
  <si>
    <t>=AVERAGE(DJ45:DM45)</t>
  </si>
  <si>
    <t>=AVERAGE(DK45:DN45)</t>
  </si>
  <si>
    <t>=AVERAGE(DL45:DO45)</t>
  </si>
  <si>
    <t>=AVERAGE(DM45:DP45)</t>
  </si>
  <si>
    <t>=AVERAGE(DN45:DQ45)</t>
  </si>
  <si>
    <t>=AVERAGE(DO45:DR45)</t>
  </si>
  <si>
    <t>=AVERAGE(DP45:DS45)</t>
  </si>
  <si>
    <t>=AVERAGE(DQ45:DT45)</t>
  </si>
  <si>
    <t>=AVERAGE(DR45:DU45)</t>
  </si>
  <si>
    <t>=AVERAGE(DS45:DV45)</t>
  </si>
  <si>
    <t>=AVERAGE(DT45:DW45)</t>
  </si>
  <si>
    <t>=AVERAGE(DU45:DX45)</t>
  </si>
  <si>
    <t>=AVERAGE(DV45:DY45)</t>
  </si>
  <si>
    <t>=AVERAGE(DW45:DZ45)</t>
  </si>
  <si>
    <t>=AVERAGE(DX45:EA45)</t>
  </si>
  <si>
    <t>=AVERAGE(DY45:EB45)</t>
  </si>
  <si>
    <t>=AVERAGE(BQ46:BT46)</t>
  </si>
  <si>
    <t>=AVERAGE(BR46:BU46)</t>
  </si>
  <si>
    <t>=AVERAGE(BS46:BV46)</t>
  </si>
  <si>
    <t>=AVERAGE(BT46:BW46)</t>
  </si>
  <si>
    <t>=AVERAGE(BU46:BX46)</t>
  </si>
  <si>
    <t>=AVERAGE(BV46:BY46)</t>
  </si>
  <si>
    <t>=AVERAGE(BW46:BZ46)</t>
  </si>
  <si>
    <t>=AVERAGE(BX46:CA46)</t>
  </si>
  <si>
    <t>=AVERAGE(BY46:CB46)</t>
  </si>
  <si>
    <t>=AVERAGE(BZ46:CC46)</t>
  </si>
  <si>
    <t>=AVERAGE(CA46:CD46)</t>
  </si>
  <si>
    <t>=AVERAGE(CB46:CE46)</t>
  </si>
  <si>
    <t>=AVERAGE(CC46:CF46)</t>
  </si>
  <si>
    <t>=AVERAGE(CD46:CG46)</t>
  </si>
  <si>
    <t>=AVERAGE(CE46:CH46)</t>
  </si>
  <si>
    <t>=AVERAGE(CF46:CI46)</t>
  </si>
  <si>
    <t>=AVERAGE(CG46:CJ46)</t>
  </si>
  <si>
    <t>=AVERAGE(CH46:CK46)</t>
  </si>
  <si>
    <t>=AVERAGE(CI46:CL46)</t>
  </si>
  <si>
    <t>=AVERAGE(CJ46:CM46)</t>
  </si>
  <si>
    <t>=AVERAGE(CK46:CN46)</t>
  </si>
  <si>
    <t>=AVERAGE(CL46:CO46)</t>
  </si>
  <si>
    <t>=AVERAGE(CM46:CP46)</t>
  </si>
  <si>
    <t>=AVERAGE(CN46:CQ46)</t>
  </si>
  <si>
    <t>=AVERAGE(CO46:CR46)</t>
  </si>
  <si>
    <t>=AVERAGE(CP46:CS46)</t>
  </si>
  <si>
    <t>=AVERAGE(CQ46:CT46)</t>
  </si>
  <si>
    <t>=AVERAGE(CR46:CU46)</t>
  </si>
  <si>
    <t>=AVERAGE(CS46:CV46)</t>
  </si>
  <si>
    <t>=AVERAGE(CT46:CW46)</t>
  </si>
  <si>
    <t>=AVERAGE(CU46:CX46)</t>
  </si>
  <si>
    <t>=AVERAGE(CV46:CY46)</t>
  </si>
  <si>
    <t>=AVERAGE(CW46:CZ46)</t>
  </si>
  <si>
    <t>=AVERAGE(CX46:DA46)</t>
  </si>
  <si>
    <t>=AVERAGE(CY46:DB46)</t>
  </si>
  <si>
    <t>=AVERAGE(CZ46:DC46)</t>
  </si>
  <si>
    <t>=AVERAGE(DA46:DD46)</t>
  </si>
  <si>
    <t>=AVERAGE(DB46:DE46)</t>
  </si>
  <si>
    <t>=AVERAGE(DC46:DF46)</t>
  </si>
  <si>
    <t>=AVERAGE(DD46:DG46)</t>
  </si>
  <si>
    <t>=AVERAGE(DE46:DH46)</t>
  </si>
  <si>
    <t>=AVERAGE(DF46:DI46)</t>
  </si>
  <si>
    <t>=AVERAGE(DG46:DJ46)</t>
  </si>
  <si>
    <t>=AVERAGE(DH46:DK46)</t>
  </si>
  <si>
    <t>=AVERAGE(DI46:DL46)</t>
  </si>
  <si>
    <t>=AVERAGE(DJ46:DM46)</t>
  </si>
  <si>
    <t>=AVERAGE(DK46:DN46)</t>
  </si>
  <si>
    <t>=AVERAGE(DL46:DO46)</t>
  </si>
  <si>
    <t>=AVERAGE(DM46:DP46)</t>
  </si>
  <si>
    <t>=AVERAGE(DN46:DQ46)</t>
  </si>
  <si>
    <t>=AVERAGE(DO46:DR46)</t>
  </si>
  <si>
    <t>=AVERAGE(DP46:DS46)</t>
  </si>
  <si>
    <t>=AVERAGE(DQ46:DT46)</t>
  </si>
  <si>
    <t>=AVERAGE(DR46:DU46)</t>
  </si>
  <si>
    <t>=AVERAGE(DS46:DV46)</t>
  </si>
  <si>
    <t>=AVERAGE(DT46:DW46)</t>
  </si>
  <si>
    <t>=AVERAGE(DU46:DX46)</t>
  </si>
  <si>
    <t>=AVERAGE(DV46:DY46)</t>
  </si>
  <si>
    <t>=AVERAGE(DW46:DZ46)</t>
  </si>
  <si>
    <t>=AVERAGE(DX46:EA46)</t>
  </si>
  <si>
    <t>=AVERAGE(DY46:EB46)</t>
  </si>
  <si>
    <t>=AVERAGE(BQ47:BT47)</t>
  </si>
  <si>
    <t>=AVERAGE(BR47:BU47)</t>
  </si>
  <si>
    <t>=AVERAGE(BS47:BV47)</t>
  </si>
  <si>
    <t>=AVERAGE(BT47:BW47)</t>
  </si>
  <si>
    <t>=AVERAGE(BU47:BX47)</t>
  </si>
  <si>
    <t>=AVERAGE(BV47:BY47)</t>
  </si>
  <si>
    <t>=AVERAGE(BW47:BZ47)</t>
  </si>
  <si>
    <t>=AVERAGE(BX47:CA47)</t>
  </si>
  <si>
    <t>=AVERAGE(BY47:CB47)</t>
  </si>
  <si>
    <t>=AVERAGE(BZ47:CC47)</t>
  </si>
  <si>
    <t>=AVERAGE(CA47:CD47)</t>
  </si>
  <si>
    <t>=AVERAGE(CB47:CE47)</t>
  </si>
  <si>
    <t>=AVERAGE(CC47:CF47)</t>
  </si>
  <si>
    <t>=AVERAGE(CD47:CG47)</t>
  </si>
  <si>
    <t>=AVERAGE(CE47:CH47)</t>
  </si>
  <si>
    <t>=AVERAGE(CF47:CI47)</t>
  </si>
  <si>
    <t>=AVERAGE(CG47:CJ47)</t>
  </si>
  <si>
    <t>=AVERAGE(CH47:CK47)</t>
  </si>
  <si>
    <t>=AVERAGE(CI47:CL47)</t>
  </si>
  <si>
    <t>=AVERAGE(CJ47:CM47)</t>
  </si>
  <si>
    <t>=AVERAGE(CK47:CN47)</t>
  </si>
  <si>
    <t>=AVERAGE(CL47:CO47)</t>
  </si>
  <si>
    <t>=AVERAGE(CM47:CP47)</t>
  </si>
  <si>
    <t>=AVERAGE(CN47:CQ47)</t>
  </si>
  <si>
    <t>=AVERAGE(CO47:CR47)</t>
  </si>
  <si>
    <t>=AVERAGE(CP47:CS47)</t>
  </si>
  <si>
    <t>=AVERAGE(CQ47:CT47)</t>
  </si>
  <si>
    <t>=AVERAGE(CR47:CU47)</t>
  </si>
  <si>
    <t>=AVERAGE(CS47:CV47)</t>
  </si>
  <si>
    <t>=AVERAGE(CT47:CW47)</t>
  </si>
  <si>
    <t>=AVERAGE(CU47:CX47)</t>
  </si>
  <si>
    <t>=AVERAGE(CV47:CY47)</t>
  </si>
  <si>
    <t>=AVERAGE(CW47:CZ47)</t>
  </si>
  <si>
    <t>=AVERAGE(CX47:DA47)</t>
  </si>
  <si>
    <t>=AVERAGE(CY47:DB47)</t>
  </si>
  <si>
    <t>=AVERAGE(CZ47:DC47)</t>
  </si>
  <si>
    <t>=AVERAGE(DA47:DD47)</t>
  </si>
  <si>
    <t>=AVERAGE(DB47:DE47)</t>
  </si>
  <si>
    <t>=AVERAGE(DC47:DF47)</t>
  </si>
  <si>
    <t>=AVERAGE(DD47:DG47)</t>
  </si>
  <si>
    <t>=AVERAGE(DE47:DH47)</t>
  </si>
  <si>
    <t>=AVERAGE(DF47:DI47)</t>
  </si>
  <si>
    <t>=AVERAGE(DG47:DJ47)</t>
  </si>
  <si>
    <t>=AVERAGE(DH47:DK47)</t>
  </si>
  <si>
    <t>=AVERAGE(DI47:DL47)</t>
  </si>
  <si>
    <t>=AVERAGE(DJ47:DM47)</t>
  </si>
  <si>
    <t>=AVERAGE(DK47:DN47)</t>
  </si>
  <si>
    <t>=AVERAGE(DL47:DO47)</t>
  </si>
  <si>
    <t>=AVERAGE(DM47:DP47)</t>
  </si>
  <si>
    <t>=AVERAGE(DN47:DQ47)</t>
  </si>
  <si>
    <t>=AVERAGE(DO47:DR47)</t>
  </si>
  <si>
    <t>=AVERAGE(DP47:DS47)</t>
  </si>
  <si>
    <t>=AVERAGE(DQ47:DT47)</t>
  </si>
  <si>
    <t>=AVERAGE(DR47:DU47)</t>
  </si>
  <si>
    <t>=AVERAGE(DS47:DV47)</t>
  </si>
  <si>
    <t>=AVERAGE(DT47:DW47)</t>
  </si>
  <si>
    <t>=AVERAGE(DU47:DX47)</t>
  </si>
  <si>
    <t>=AVERAGE(DV47:DY47)</t>
  </si>
  <si>
    <t>=AVERAGE(DW47:DZ47)</t>
  </si>
  <si>
    <t>=AVERAGE(DX47:EA47)</t>
  </si>
  <si>
    <t>=AVERAGE(DY47:EB47)</t>
  </si>
  <si>
    <t>Metro Area</t>
  </si>
  <si>
    <t>DataBuffet Mnemonic</t>
  </si>
  <si>
    <t>Input Data</t>
  </si>
  <si>
    <t>L(0)</t>
  </si>
  <si>
    <t>Lead in Number of Quarters</t>
  </si>
  <si>
    <t>Measures of Input Quality</t>
  </si>
  <si>
    <t>Correlation at Chosen Lead</t>
  </si>
  <si>
    <t>Share of 1 / Variance</t>
  </si>
  <si>
    <t xml:space="preserve">Share of Correlation at Chosen Lead </t>
  </si>
  <si>
    <t>Average of Shares</t>
  </si>
  <si>
    <t xml:space="preserve">Final Weight (4 Metro Avg) </t>
  </si>
  <si>
    <r>
      <t xml:space="preserve">Measures of Volatility
</t>
    </r>
    <r>
      <rPr>
        <sz val="11"/>
        <color theme="0"/>
        <rFont val="Calibri"/>
        <family val="2"/>
        <scheme val="minor"/>
      </rPr>
      <t>(Based on Shifted Series, See Table 7)</t>
    </r>
  </si>
  <si>
    <t>Correlation with AHS-Based Benchmark</t>
  </si>
  <si>
    <t>2021Q1</t>
  </si>
  <si>
    <t>2021Q2</t>
  </si>
  <si>
    <t>2021Q3</t>
  </si>
  <si>
    <t>2021Q4</t>
  </si>
  <si>
    <t>2022Q1</t>
  </si>
  <si>
    <t>2022Q2</t>
  </si>
  <si>
    <t>2022Q3</t>
  </si>
  <si>
    <t>2022Q4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</si>
</sst>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"/>
    <numFmt numFmtId="167" formatCode="_(* #,##0.0_);_(* \(#,##0.0\);_(* &quot;-&quot;??_);_(@_)"/>
    <numFmt numFmtId="168" formatCode="0.0%"/>
    <numFmt numFmtId="169" formatCode="_(&quot;$&quot;* #,##0_);_(&quot;$&quot;* \(#,##0\);_(&quot;$&quot;* &quot;-&quot;??_);_(@_)"/>
    <numFmt numFmtId="170" formatCode="_(* #,##0.000_);_(* \(#,##0.000\);_(* &quot;-&quot;??_);_(@_)"/>
    <numFmt numFmtId="172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 applyFont="1"/>
    <xf numFmtId="165" fontId="0" fillId="0" borderId="0" xfId="1" applyNumberFormat="1" applyFont="1"/>
    <xf numFmtId="0" fontId="3" fillId="0" borderId="0" xfId="0" applyFont="1"/>
    <xf numFmtId="0" fontId="5" fillId="2" borderId="0" xfId="0" applyFont="1" applyFill="1"/>
    <xf numFmtId="169" fontId="0" fillId="0" borderId="0" xfId="2" applyNumberFormat="1" applyFont="1"/>
    <xf numFmtId="165" fontId="0" fillId="0" borderId="0" xfId="1" applyNumberFormat="1" applyFont="1" applyFill="1"/>
    <xf numFmtId="165" fontId="0" fillId="4" borderId="0" xfId="1" applyNumberFormat="1" applyFont="1" applyFill="1"/>
    <xf numFmtId="0" fontId="3" fillId="4" borderId="0" xfId="0" applyFont="1" applyFill="1"/>
    <xf numFmtId="0" fontId="3" fillId="0" borderId="0" xfId="0" applyFont="1" applyFill="1"/>
    <xf numFmtId="0" fontId="3" fillId="11" borderId="0" xfId="0" applyFont="1" applyFill="1"/>
    <xf numFmtId="165" fontId="0" fillId="11" borderId="0" xfId="1" applyNumberFormat="1" applyFont="1" applyFill="1"/>
    <xf numFmtId="165" fontId="0" fillId="11" borderId="0" xfId="1" applyNumberFormat="1" applyFont="1" applyFill="1" applyAlignment="1">
      <alignment horizontal="left"/>
    </xf>
    <xf numFmtId="0" fontId="3" fillId="4" borderId="0" xfId="0" applyFont="1" applyFill="1" applyBorder="1"/>
    <xf numFmtId="0" fontId="3" fillId="4" borderId="8" xfId="0" applyFont="1" applyFill="1" applyBorder="1"/>
    <xf numFmtId="0" fontId="3" fillId="0" borderId="0" xfId="0" applyFont="1" applyFill="1" applyBorder="1"/>
    <xf numFmtId="2" fontId="0" fillId="5" borderId="12" xfId="0" applyNumberFormat="1" applyFont="1" applyFill="1" applyBorder="1"/>
    <xf numFmtId="0" fontId="2" fillId="11" borderId="0" xfId="0" applyFont="1" applyFill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2" fontId="3" fillId="7" borderId="0" xfId="0" applyNumberFormat="1" applyFont="1" applyFill="1" applyBorder="1"/>
    <xf numFmtId="168" fontId="0" fillId="0" borderId="5" xfId="3" applyNumberFormat="1" applyFont="1" applyFill="1" applyBorder="1"/>
    <xf numFmtId="168" fontId="0" fillId="0" borderId="0" xfId="3" applyNumberFormat="1" applyFont="1" applyFill="1" applyBorder="1"/>
    <xf numFmtId="168" fontId="0" fillId="0" borderId="6" xfId="3" applyNumberFormat="1" applyFont="1" applyFill="1" applyBorder="1"/>
    <xf numFmtId="168" fontId="0" fillId="0" borderId="7" xfId="3" applyNumberFormat="1" applyFont="1" applyFill="1" applyBorder="1"/>
    <xf numFmtId="168" fontId="0" fillId="0" borderId="8" xfId="3" applyNumberFormat="1" applyFont="1" applyFill="1" applyBorder="1"/>
    <xf numFmtId="168" fontId="0" fillId="0" borderId="9" xfId="3" applyNumberFormat="1" applyFont="1" applyFill="1" applyBorder="1"/>
    <xf numFmtId="0" fontId="3" fillId="10" borderId="0" xfId="0" applyFont="1" applyFill="1"/>
    <xf numFmtId="0" fontId="3" fillId="11" borderId="12" xfId="0" applyFont="1" applyFill="1" applyBorder="1"/>
    <xf numFmtId="0" fontId="3" fillId="11" borderId="11" xfId="0" applyFont="1" applyFill="1" applyBorder="1"/>
    <xf numFmtId="0" fontId="3" fillId="11" borderId="0" xfId="0" applyFont="1" applyFill="1" applyAlignment="1">
      <alignment textRotation="90"/>
    </xf>
    <xf numFmtId="0" fontId="0" fillId="0" borderId="0" xfId="0" applyFont="1" applyFill="1"/>
    <xf numFmtId="0" fontId="0" fillId="0" borderId="5" xfId="0" applyFont="1" applyFill="1" applyBorder="1"/>
    <xf numFmtId="0" fontId="3" fillId="0" borderId="5" xfId="0" applyFont="1" applyFill="1" applyBorder="1"/>
    <xf numFmtId="2" fontId="0" fillId="0" borderId="0" xfId="0" applyNumberFormat="1" applyFont="1" applyFill="1" applyBorder="1"/>
    <xf numFmtId="2" fontId="0" fillId="0" borderId="6" xfId="0" applyNumberFormat="1" applyFont="1" applyFill="1" applyBorder="1"/>
    <xf numFmtId="2" fontId="0" fillId="0" borderId="8" xfId="0" applyNumberFormat="1" applyFont="1" applyFill="1" applyBorder="1"/>
    <xf numFmtId="2" fontId="0" fillId="5" borderId="11" xfId="0" applyNumberFormat="1" applyFont="1" applyFill="1" applyBorder="1"/>
    <xf numFmtId="2" fontId="0" fillId="0" borderId="9" xfId="0" applyNumberFormat="1" applyFont="1" applyFill="1" applyBorder="1"/>
    <xf numFmtId="167" fontId="3" fillId="0" borderId="2" xfId="1" applyNumberFormat="1" applyFont="1" applyFill="1" applyBorder="1"/>
    <xf numFmtId="165" fontId="3" fillId="0" borderId="4" xfId="1" applyNumberFormat="1" applyFont="1" applyFill="1" applyBorder="1"/>
    <xf numFmtId="170" fontId="3" fillId="0" borderId="2" xfId="1" applyNumberFormat="1" applyFont="1" applyFill="1" applyBorder="1"/>
    <xf numFmtId="43" fontId="3" fillId="0" borderId="4" xfId="1" applyFont="1" applyFill="1" applyBorder="1"/>
    <xf numFmtId="167" fontId="3" fillId="0" borderId="5" xfId="1" applyNumberFormat="1" applyFont="1" applyFill="1" applyBorder="1"/>
    <xf numFmtId="165" fontId="3" fillId="0" borderId="6" xfId="1" applyNumberFormat="1" applyFont="1" applyFill="1" applyBorder="1"/>
    <xf numFmtId="170" fontId="3" fillId="0" borderId="5" xfId="1" applyNumberFormat="1" applyFont="1" applyFill="1" applyBorder="1"/>
    <xf numFmtId="43" fontId="3" fillId="0" borderId="6" xfId="1" applyFont="1" applyFill="1" applyBorder="1"/>
    <xf numFmtId="167" fontId="3" fillId="0" borderId="7" xfId="1" applyNumberFormat="1" applyFont="1" applyFill="1" applyBorder="1"/>
    <xf numFmtId="165" fontId="3" fillId="0" borderId="9" xfId="1" applyNumberFormat="1" applyFont="1" applyFill="1" applyBorder="1"/>
    <xf numFmtId="0" fontId="3" fillId="0" borderId="8" xfId="0" applyFont="1" applyFill="1" applyBorder="1"/>
    <xf numFmtId="170" fontId="3" fillId="0" borderId="7" xfId="1" applyNumberFormat="1" applyFont="1" applyFill="1" applyBorder="1"/>
    <xf numFmtId="43" fontId="3" fillId="0" borderId="9" xfId="1" applyFont="1" applyFill="1" applyBorder="1"/>
    <xf numFmtId="0" fontId="10" fillId="11" borderId="0" xfId="0" applyFont="1" applyFill="1" applyAlignment="1"/>
    <xf numFmtId="0" fontId="0" fillId="11" borderId="0" xfId="0" applyFont="1" applyFill="1"/>
    <xf numFmtId="164" fontId="3" fillId="10" borderId="0" xfId="0" applyNumberFormat="1" applyFont="1" applyFill="1"/>
    <xf numFmtId="164" fontId="3" fillId="10" borderId="0" xfId="0" applyNumberFormat="1" applyFont="1" applyFill="1" applyBorder="1"/>
    <xf numFmtId="2" fontId="0" fillId="14" borderId="12" xfId="0" applyNumberFormat="1" applyFont="1" applyFill="1" applyBorder="1"/>
    <xf numFmtId="2" fontId="0" fillId="14" borderId="11" xfId="0" applyNumberFormat="1" applyFont="1" applyFill="1" applyBorder="1"/>
    <xf numFmtId="0" fontId="3" fillId="0" borderId="7" xfId="0" applyFont="1" applyFill="1" applyBorder="1"/>
    <xf numFmtId="0" fontId="3" fillId="11" borderId="9" xfId="0" applyFont="1" applyFill="1" applyBorder="1"/>
    <xf numFmtId="2" fontId="3" fillId="13" borderId="11" xfId="0" applyNumberFormat="1" applyFont="1" applyFill="1" applyBorder="1"/>
    <xf numFmtId="2" fontId="3" fillId="10" borderId="12" xfId="0" applyNumberFormat="1" applyFont="1" applyFill="1" applyBorder="1" applyAlignment="1">
      <alignment horizontal="center"/>
    </xf>
    <xf numFmtId="164" fontId="3" fillId="10" borderId="6" xfId="0" applyNumberFormat="1" applyFont="1" applyFill="1" applyBorder="1" applyAlignment="1">
      <alignment horizontal="center"/>
    </xf>
    <xf numFmtId="164" fontId="3" fillId="10" borderId="12" xfId="0" applyNumberFormat="1" applyFont="1" applyFill="1" applyBorder="1" applyAlignment="1">
      <alignment horizontal="center"/>
    </xf>
    <xf numFmtId="2" fontId="3" fillId="13" borderId="12" xfId="0" applyNumberFormat="1" applyFont="1" applyFill="1" applyBorder="1" applyAlignment="1">
      <alignment horizontal="center"/>
    </xf>
    <xf numFmtId="164" fontId="3" fillId="13" borderId="6" xfId="0" applyNumberFormat="1" applyFont="1" applyFill="1" applyBorder="1" applyAlignment="1">
      <alignment horizontal="center"/>
    </xf>
    <xf numFmtId="164" fontId="3" fillId="13" borderId="12" xfId="0" applyNumberFormat="1" applyFont="1" applyFill="1" applyBorder="1" applyAlignment="1">
      <alignment horizontal="center"/>
    </xf>
    <xf numFmtId="0" fontId="0" fillId="6" borderId="0" xfId="0" applyFont="1" applyFill="1"/>
    <xf numFmtId="168" fontId="3" fillId="2" borderId="5" xfId="3" applyNumberFormat="1" applyFont="1" applyFill="1" applyBorder="1"/>
    <xf numFmtId="0" fontId="0" fillId="4" borderId="5" xfId="0" applyFont="1" applyFill="1" applyBorder="1"/>
    <xf numFmtId="0" fontId="0" fillId="4" borderId="7" xfId="0" applyFont="1" applyFill="1" applyBorder="1"/>
    <xf numFmtId="165" fontId="0" fillId="4" borderId="0" xfId="1" applyNumberFormat="1" applyFont="1" applyFill="1" applyBorder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169" fontId="0" fillId="0" borderId="0" xfId="2" applyNumberFormat="1" applyFont="1" applyBorder="1"/>
    <xf numFmtId="169" fontId="3" fillId="0" borderId="0" xfId="2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168" fontId="3" fillId="6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wrapText="1"/>
    </xf>
    <xf numFmtId="169" fontId="3" fillId="0" borderId="0" xfId="2" applyNumberFormat="1" applyFont="1" applyFill="1" applyBorder="1" applyAlignment="1">
      <alignment horizontal="left" vertical="center" wrapText="1"/>
    </xf>
    <xf numFmtId="169" fontId="0" fillId="0" borderId="0" xfId="2" applyNumberFormat="1" applyFont="1" applyAlignment="1">
      <alignment horizontal="left"/>
    </xf>
    <xf numFmtId="165" fontId="0" fillId="0" borderId="0" xfId="1" applyNumberFormat="1" applyFont="1" applyFill="1" applyBorder="1"/>
    <xf numFmtId="0" fontId="0" fillId="0" borderId="7" xfId="0" applyFont="1" applyFill="1" applyBorder="1"/>
    <xf numFmtId="168" fontId="3" fillId="2" borderId="2" xfId="3" applyNumberFormat="1" applyFont="1" applyFill="1" applyBorder="1"/>
    <xf numFmtId="168" fontId="3" fillId="2" borderId="3" xfId="3" applyNumberFormat="1" applyFont="1" applyFill="1" applyBorder="1"/>
    <xf numFmtId="168" fontId="3" fillId="2" borderId="4" xfId="3" applyNumberFormat="1" applyFont="1" applyFill="1" applyBorder="1"/>
    <xf numFmtId="168" fontId="3" fillId="2" borderId="0" xfId="3" applyNumberFormat="1" applyFont="1" applyFill="1" applyBorder="1"/>
    <xf numFmtId="168" fontId="3" fillId="2" borderId="6" xfId="3" applyNumberFormat="1" applyFont="1" applyFill="1" applyBorder="1"/>
    <xf numFmtId="168" fontId="3" fillId="2" borderId="7" xfId="3" applyNumberFormat="1" applyFont="1" applyFill="1" applyBorder="1"/>
    <xf numFmtId="168" fontId="3" fillId="2" borderId="8" xfId="3" applyNumberFormat="1" applyFont="1" applyFill="1" applyBorder="1"/>
    <xf numFmtId="168" fontId="3" fillId="2" borderId="9" xfId="3" applyNumberFormat="1" applyFont="1" applyFill="1" applyBorder="1"/>
    <xf numFmtId="0" fontId="3" fillId="10" borderId="0" xfId="0" applyFont="1" applyFill="1" applyAlignment="1">
      <alignment horizontal="center"/>
    </xf>
    <xf numFmtId="0" fontId="0" fillId="10" borderId="0" xfId="0" applyFont="1" applyFill="1"/>
    <xf numFmtId="3" fontId="0" fillId="0" borderId="0" xfId="1" applyNumberFormat="1" applyFont="1"/>
    <xf numFmtId="0" fontId="2" fillId="11" borderId="0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3" fillId="4" borderId="0" xfId="4" applyFont="1" applyFill="1"/>
    <xf numFmtId="0" fontId="3" fillId="4" borderId="8" xfId="4" applyFont="1" applyFill="1" applyBorder="1"/>
    <xf numFmtId="0" fontId="2" fillId="11" borderId="5" xfId="0" applyFont="1" applyFill="1" applyBorder="1" applyAlignment="1">
      <alignment horizontal="center" vertical="center" wrapText="1"/>
    </xf>
    <xf numFmtId="3" fontId="0" fillId="0" borderId="0" xfId="0" applyNumberFormat="1" applyFont="1" applyFill="1"/>
    <xf numFmtId="166" fontId="0" fillId="0" borderId="0" xfId="0" applyNumberFormat="1" applyFont="1" applyFill="1"/>
    <xf numFmtId="164" fontId="0" fillId="0" borderId="0" xfId="0" applyNumberFormat="1" applyFont="1"/>
    <xf numFmtId="3" fontId="0" fillId="0" borderId="0" xfId="0" applyNumberFormat="1" applyFont="1"/>
    <xf numFmtId="168" fontId="0" fillId="9" borderId="0" xfId="3" applyNumberFormat="1" applyFont="1" applyFill="1" applyBorder="1"/>
    <xf numFmtId="168" fontId="0" fillId="0" borderId="0" xfId="0" applyNumberFormat="1" applyFont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wrapText="1"/>
    </xf>
    <xf numFmtId="0" fontId="0" fillId="7" borderId="0" xfId="0" applyFont="1" applyFill="1" applyAlignment="1"/>
    <xf numFmtId="14" fontId="0" fillId="0" borderId="0" xfId="0" applyNumberFormat="1" applyFont="1"/>
    <xf numFmtId="0" fontId="0" fillId="4" borderId="0" xfId="0" applyFont="1" applyFill="1"/>
    <xf numFmtId="14" fontId="0" fillId="4" borderId="0" xfId="0" applyNumberFormat="1" applyFont="1" applyFill="1"/>
    <xf numFmtId="14" fontId="0" fillId="0" borderId="0" xfId="0" applyNumberFormat="1" applyFont="1" applyFill="1"/>
    <xf numFmtId="14" fontId="0" fillId="11" borderId="0" xfId="0" applyNumberFormat="1" applyFont="1" applyFill="1"/>
    <xf numFmtId="0" fontId="0" fillId="4" borderId="0" xfId="0" applyFont="1" applyFill="1" applyBorder="1"/>
    <xf numFmtId="14" fontId="0" fillId="0" borderId="0" xfId="0" applyNumberFormat="1" applyFont="1" applyFill="1" applyBorder="1"/>
    <xf numFmtId="14" fontId="0" fillId="4" borderId="0" xfId="0" applyNumberFormat="1" applyFont="1" applyFill="1" applyBorder="1"/>
    <xf numFmtId="0" fontId="3" fillId="2" borderId="0" xfId="0" applyFont="1" applyFill="1"/>
    <xf numFmtId="0" fontId="0" fillId="2" borderId="0" xfId="0" applyFont="1" applyFill="1"/>
    <xf numFmtId="0" fontId="3" fillId="6" borderId="0" xfId="0" applyFont="1" applyFill="1"/>
    <xf numFmtId="0" fontId="12" fillId="6" borderId="0" xfId="0" applyFont="1" applyFill="1"/>
    <xf numFmtId="0" fontId="3" fillId="0" borderId="1" xfId="0" applyFont="1" applyBorder="1"/>
    <xf numFmtId="0" fontId="3" fillId="0" borderId="1" xfId="0" applyFont="1" applyFill="1" applyBorder="1"/>
    <xf numFmtId="169" fontId="0" fillId="2" borderId="0" xfId="2" applyNumberFormat="1" applyFont="1" applyFill="1"/>
    <xf numFmtId="169" fontId="0" fillId="0" borderId="0" xfId="2" applyNumberFormat="1" applyFont="1" applyFill="1"/>
    <xf numFmtId="0" fontId="3" fillId="6" borderId="0" xfId="0" applyFont="1" applyFill="1" applyBorder="1" applyAlignment="1">
      <alignment vertical="center"/>
    </xf>
    <xf numFmtId="169" fontId="0" fillId="6" borderId="0" xfId="2" applyNumberFormat="1" applyFont="1" applyFill="1"/>
    <xf numFmtId="169" fontId="0" fillId="0" borderId="0" xfId="2" applyNumberFormat="1" applyFont="1" applyFill="1" applyBorder="1" applyAlignment="1">
      <alignment horizontal="left"/>
    </xf>
    <xf numFmtId="0" fontId="14" fillId="7" borderId="0" xfId="0" applyFont="1" applyFill="1" applyAlignment="1"/>
    <xf numFmtId="15" fontId="14" fillId="7" borderId="0" xfId="0" applyNumberFormat="1" applyFont="1" applyFill="1" applyAlignment="1">
      <alignment horizontal="right"/>
    </xf>
    <xf numFmtId="15" fontId="14" fillId="7" borderId="0" xfId="4" applyNumberFormat="1" applyFont="1" applyFill="1" applyAlignment="1">
      <alignment horizontal="right"/>
    </xf>
    <xf numFmtId="0" fontId="14" fillId="0" borderId="0" xfId="0" applyFont="1"/>
    <xf numFmtId="0" fontId="14" fillId="4" borderId="0" xfId="0" applyFont="1" applyFill="1"/>
    <xf numFmtId="0" fontId="15" fillId="4" borderId="0" xfId="0" applyFont="1" applyFill="1"/>
    <xf numFmtId="0" fontId="14" fillId="0" borderId="0" xfId="0" applyFont="1" applyFill="1"/>
    <xf numFmtId="0" fontId="15" fillId="4" borderId="0" xfId="4" applyFont="1" applyFill="1" applyAlignment="1">
      <alignment horizontal="left"/>
    </xf>
    <xf numFmtId="0" fontId="14" fillId="4" borderId="0" xfId="4" applyFont="1" applyFill="1"/>
    <xf numFmtId="0" fontId="15" fillId="0" borderId="0" xfId="0" applyFont="1" applyFill="1"/>
    <xf numFmtId="165" fontId="14" fillId="4" borderId="0" xfId="1" applyNumberFormat="1" applyFont="1" applyFill="1"/>
    <xf numFmtId="0" fontId="15" fillId="11" borderId="0" xfId="0" applyFont="1" applyFill="1"/>
    <xf numFmtId="0" fontId="14" fillId="11" borderId="0" xfId="0" applyFont="1" applyFill="1"/>
    <xf numFmtId="165" fontId="14" fillId="11" borderId="0" xfId="1" applyNumberFormat="1" applyFont="1" applyFill="1"/>
    <xf numFmtId="0" fontId="14" fillId="0" borderId="0" xfId="0" applyFont="1" applyFill="1" applyBorder="1"/>
    <xf numFmtId="0" fontId="15" fillId="0" borderId="0" xfId="0" applyFont="1" applyFill="1" applyBorder="1"/>
    <xf numFmtId="0" fontId="15" fillId="4" borderId="0" xfId="4" applyFont="1" applyFill="1" applyBorder="1" applyAlignment="1">
      <alignment horizontal="left"/>
    </xf>
    <xf numFmtId="165" fontId="14" fillId="4" borderId="0" xfId="1" applyNumberFormat="1" applyFont="1" applyFill="1" applyBorder="1"/>
    <xf numFmtId="0" fontId="0" fillId="3" borderId="0" xfId="0" applyFont="1" applyFill="1"/>
    <xf numFmtId="0" fontId="12" fillId="11" borderId="0" xfId="0" applyFont="1" applyFill="1" applyAlignment="1"/>
    <xf numFmtId="15" fontId="12" fillId="11" borderId="0" xfId="0" applyNumberFormat="1" applyFont="1" applyFill="1" applyAlignment="1"/>
    <xf numFmtId="15" fontId="12" fillId="11" borderId="0" xfId="4" applyNumberFormat="1" applyFont="1" applyFill="1" applyAlignment="1"/>
    <xf numFmtId="0" fontId="15" fillId="0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5" fillId="2" borderId="0" xfId="0" applyFont="1" applyFill="1" applyAlignment="1">
      <alignment vertical="top"/>
    </xf>
    <xf numFmtId="164" fontId="0" fillId="0" borderId="5" xfId="0" applyNumberFormat="1" applyFont="1" applyFill="1" applyBorder="1"/>
    <xf numFmtId="164" fontId="0" fillId="0" borderId="6" xfId="0" applyNumberFormat="1" applyFont="1" applyFill="1" applyBorder="1"/>
    <xf numFmtId="166" fontId="0" fillId="0" borderId="5" xfId="0" applyNumberFormat="1" applyFont="1" applyFill="1" applyBorder="1"/>
    <xf numFmtId="0" fontId="0" fillId="0" borderId="8" xfId="0" applyFont="1" applyFill="1" applyBorder="1"/>
    <xf numFmtId="164" fontId="0" fillId="0" borderId="7" xfId="0" applyNumberFormat="1" applyFont="1" applyFill="1" applyBorder="1"/>
    <xf numFmtId="164" fontId="0" fillId="0" borderId="9" xfId="0" applyNumberFormat="1" applyFont="1" applyFill="1" applyBorder="1"/>
    <xf numFmtId="166" fontId="0" fillId="0" borderId="7" xfId="0" applyNumberFormat="1" applyFont="1" applyFill="1" applyBorder="1"/>
    <xf numFmtId="168" fontId="0" fillId="11" borderId="0" xfId="0" applyNumberFormat="1" applyFont="1" applyFill="1"/>
    <xf numFmtId="168" fontId="0" fillId="11" borderId="5" xfId="0" applyNumberFormat="1" applyFont="1" applyFill="1" applyBorder="1"/>
    <xf numFmtId="2" fontId="0" fillId="7" borderId="0" xfId="0" applyNumberFormat="1" applyFont="1" applyFill="1" applyBorder="1"/>
    <xf numFmtId="0" fontId="0" fillId="11" borderId="0" xfId="0" applyFont="1" applyFill="1" applyBorder="1"/>
    <xf numFmtId="0" fontId="3" fillId="2" borderId="0" xfId="0" applyFont="1" applyFill="1" applyAlignment="1">
      <alignment vertical="top"/>
    </xf>
    <xf numFmtId="0" fontId="0" fillId="2" borderId="0" xfId="0" applyFont="1" applyFill="1" applyBorder="1"/>
    <xf numFmtId="0" fontId="14" fillId="4" borderId="0" xfId="0" applyFont="1" applyFill="1" applyBorder="1"/>
    <xf numFmtId="0" fontId="14" fillId="4" borderId="8" xfId="0" applyFont="1" applyFill="1" applyBorder="1"/>
    <xf numFmtId="0" fontId="14" fillId="0" borderId="8" xfId="0" applyFont="1" applyFill="1" applyBorder="1"/>
    <xf numFmtId="0" fontId="15" fillId="4" borderId="8" xfId="4" applyFont="1" applyFill="1" applyBorder="1" applyAlignment="1">
      <alignment horizontal="left"/>
    </xf>
    <xf numFmtId="0" fontId="14" fillId="4" borderId="8" xfId="4" applyFont="1" applyFill="1" applyBorder="1"/>
    <xf numFmtId="0" fontId="15" fillId="7" borderId="0" xfId="0" applyFont="1" applyFill="1" applyBorder="1"/>
    <xf numFmtId="0" fontId="14" fillId="7" borderId="0" xfId="0" applyFont="1" applyFill="1" applyBorder="1"/>
    <xf numFmtId="0" fontId="0" fillId="7" borderId="0" xfId="0" applyFont="1" applyFill="1" applyAlignment="1">
      <alignment horizontal="center" vertical="center" wrapText="1"/>
    </xf>
    <xf numFmtId="0" fontId="0" fillId="11" borderId="0" xfId="0" applyFont="1" applyFill="1" applyAlignment="1">
      <alignment horizontal="center"/>
    </xf>
    <xf numFmtId="0" fontId="0" fillId="11" borderId="0" xfId="0" applyFont="1" applyFill="1" applyAlignment="1">
      <alignment textRotation="90"/>
    </xf>
    <xf numFmtId="0" fontId="0" fillId="8" borderId="0" xfId="0" applyFont="1" applyFill="1"/>
    <xf numFmtId="164" fontId="0" fillId="8" borderId="0" xfId="0" applyNumberFormat="1" applyFont="1" applyFill="1"/>
    <xf numFmtId="164" fontId="0" fillId="10" borderId="0" xfId="0" applyNumberFormat="1" applyFont="1" applyFill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43" fontId="0" fillId="0" borderId="0" xfId="0" applyNumberFormat="1" applyFont="1" applyFill="1" applyBorder="1"/>
    <xf numFmtId="0" fontId="0" fillId="0" borderId="12" xfId="0" applyFont="1" applyFill="1" applyBorder="1"/>
    <xf numFmtId="0" fontId="0" fillId="0" borderId="8" xfId="0" applyFont="1" applyFill="1" applyBorder="1" applyAlignment="1">
      <alignment horizontal="center"/>
    </xf>
    <xf numFmtId="164" fontId="0" fillId="0" borderId="8" xfId="0" applyNumberFormat="1" applyFont="1" applyFill="1" applyBorder="1"/>
    <xf numFmtId="0" fontId="0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14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/>
    </xf>
    <xf numFmtId="168" fontId="14" fillId="4" borderId="0" xfId="3" applyNumberFormat="1" applyFont="1" applyFill="1" applyBorder="1"/>
    <xf numFmtId="0" fontId="15" fillId="4" borderId="0" xfId="0" applyFont="1" applyFill="1" applyBorder="1"/>
    <xf numFmtId="0" fontId="15" fillId="4" borderId="0" xfId="0" applyFont="1" applyFill="1" applyBorder="1" applyAlignment="1">
      <alignment horizontal="left"/>
    </xf>
    <xf numFmtId="0" fontId="15" fillId="10" borderId="0" xfId="0" applyFont="1" applyFill="1" applyAlignment="1">
      <alignment horizontal="left"/>
    </xf>
    <xf numFmtId="0" fontId="15" fillId="10" borderId="0" xfId="0" applyFont="1" applyFill="1"/>
    <xf numFmtId="0" fontId="15" fillId="12" borderId="0" xfId="0" applyFont="1" applyFill="1" applyAlignment="1">
      <alignment horizontal="left"/>
    </xf>
    <xf numFmtId="0" fontId="3" fillId="12" borderId="0" xfId="0" applyFont="1" applyFill="1"/>
    <xf numFmtId="0" fontId="3" fillId="12" borderId="0" xfId="0" applyFont="1" applyFill="1" applyAlignment="1">
      <alignment horizontal="center"/>
    </xf>
    <xf numFmtId="0" fontId="0" fillId="12" borderId="0" xfId="0" applyFont="1" applyFill="1"/>
    <xf numFmtId="0" fontId="0" fillId="12" borderId="0" xfId="0" applyFont="1" applyFill="1" applyBorder="1"/>
    <xf numFmtId="0" fontId="3" fillId="12" borderId="0" xfId="0" applyFont="1" applyFill="1" applyBorder="1"/>
    <xf numFmtId="0" fontId="14" fillId="12" borderId="0" xfId="0" applyFont="1" applyFill="1" applyBorder="1"/>
    <xf numFmtId="0" fontId="14" fillId="12" borderId="0" xfId="0" applyFont="1" applyFill="1" applyBorder="1" applyAlignment="1">
      <alignment horizontal="center"/>
    </xf>
    <xf numFmtId="168" fontId="14" fillId="12" borderId="0" xfId="3" applyNumberFormat="1" applyFont="1" applyFill="1" applyBorder="1"/>
    <xf numFmtId="0" fontId="15" fillId="12" borderId="0" xfId="0" applyFont="1" applyFill="1" applyBorder="1"/>
    <xf numFmtId="2" fontId="15" fillId="0" borderId="6" xfId="0" applyNumberFormat="1" applyFont="1" applyFill="1" applyBorder="1"/>
    <xf numFmtId="2" fontId="15" fillId="0" borderId="9" xfId="0" applyNumberFormat="1" applyFont="1" applyFill="1" applyBorder="1"/>
    <xf numFmtId="168" fontId="15" fillId="0" borderId="0" xfId="3" applyNumberFormat="1" applyFont="1" applyFill="1" applyBorder="1"/>
    <xf numFmtId="168" fontId="15" fillId="0" borderId="8" xfId="3" applyNumberFormat="1" applyFont="1" applyFill="1" applyBorder="1"/>
    <xf numFmtId="2" fontId="0" fillId="14" borderId="10" xfId="0" applyNumberFormat="1" applyFont="1" applyFill="1" applyBorder="1"/>
    <xf numFmtId="2" fontId="0" fillId="0" borderId="3" xfId="0" applyNumberFormat="1" applyFont="1" applyFill="1" applyBorder="1"/>
    <xf numFmtId="2" fontId="0" fillId="5" borderId="10" xfId="0" applyNumberFormat="1" applyFont="1" applyFill="1" applyBorder="1"/>
    <xf numFmtId="0" fontId="2" fillId="11" borderId="0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16" fillId="0" borderId="0" xfId="5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6" borderId="0" xfId="5" applyFill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left"/>
    </xf>
    <xf numFmtId="0" fontId="8" fillId="15" borderId="0" xfId="5" applyFill="1" applyAlignment="1">
      <alignment horizontal="left"/>
    </xf>
    <xf numFmtId="0" fontId="0" fillId="15" borderId="0" xfId="0" applyFill="1"/>
    <xf numFmtId="0" fontId="0" fillId="15" borderId="0" xfId="0" applyFill="1" applyAlignment="1">
      <alignment horizontal="left"/>
    </xf>
    <xf numFmtId="0" fontId="8" fillId="15" borderId="0" xfId="5" applyFill="1" applyAlignment="1">
      <alignment vertical="top"/>
    </xf>
    <xf numFmtId="0" fontId="0" fillId="15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15" borderId="0" xfId="0" applyFill="1" applyAlignment="1">
      <alignment vertical="top"/>
    </xf>
    <xf numFmtId="0" fontId="0" fillId="0" borderId="0" xfId="0" applyAlignment="1">
      <alignment vertical="top"/>
    </xf>
    <xf numFmtId="3" fontId="0" fillId="0" borderId="0" xfId="2" applyNumberFormat="1" applyFont="1"/>
    <xf numFmtId="37" fontId="0" fillId="0" borderId="0" xfId="2" applyNumberFormat="1" applyFont="1"/>
    <xf numFmtId="172" fontId="0" fillId="0" borderId="0" xfId="1" applyNumberFormat="1" applyFont="1" applyFill="1"/>
    <xf numFmtId="169" fontId="0" fillId="16" borderId="0" xfId="2" applyNumberFormat="1" applyFont="1" applyFill="1"/>
    <xf numFmtId="43" fontId="0" fillId="16" borderId="0" xfId="1" applyFont="1" applyFill="1"/>
    <xf numFmtId="172" fontId="0" fillId="0" borderId="0" xfId="1" applyNumberFormat="1" applyFont="1"/>
    <xf numFmtId="0" fontId="7" fillId="7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3" fillId="2" borderId="0" xfId="0" applyFont="1" applyFill="1" applyBorder="1" applyAlignment="1">
      <alignment horizontal="center" vertical="center" textRotation="90"/>
    </xf>
    <xf numFmtId="0" fontId="2" fillId="11" borderId="5" xfId="0" applyFont="1" applyFill="1" applyBorder="1" applyAlignment="1">
      <alignment horizontal="center" vertical="center" wrapText="1"/>
    </xf>
    <xf numFmtId="165" fontId="0" fillId="4" borderId="0" xfId="1" quotePrefix="1" applyNumberFormat="1" applyFont="1" applyFill="1"/>
    <xf numFmtId="165" fontId="0" fillId="0" borderId="0" xfId="1" quotePrefix="1" applyNumberFormat="1" applyFont="1" applyFill="1"/>
    <xf numFmtId="165" fontId="0" fillId="4" borderId="0" xfId="1" quotePrefix="1" applyNumberFormat="1" applyFont="1" applyFill="1" applyBorder="1"/>
    <xf numFmtId="165" fontId="0" fillId="0" borderId="0" xfId="1" quotePrefix="1" applyNumberFormat="1" applyFont="1" applyFill="1" applyBorder="1"/>
    <xf numFmtId="172" fontId="0" fillId="4" borderId="0" xfId="1" applyNumberFormat="1" applyFont="1" applyFill="1" applyBorder="1"/>
    <xf numFmtId="172" fontId="0" fillId="0" borderId="0" xfId="1" applyNumberFormat="1" applyFont="1" applyFill="1" applyBorder="1"/>
    <xf numFmtId="172" fontId="14" fillId="4" borderId="0" xfId="1" applyNumberFormat="1" applyFont="1" applyFill="1" applyBorder="1"/>
    <xf numFmtId="172" fontId="0" fillId="3" borderId="0" xfId="0" applyNumberFormat="1" applyFont="1" applyFill="1"/>
    <xf numFmtId="172" fontId="0" fillId="0" borderId="0" xfId="0" applyNumberFormat="1" applyFont="1"/>
    <xf numFmtId="172" fontId="0" fillId="11" borderId="0" xfId="0" applyNumberFormat="1" applyFont="1" applyFill="1"/>
    <xf numFmtId="172" fontId="0" fillId="8" borderId="0" xfId="1" applyNumberFormat="1" applyFont="1" applyFill="1" applyBorder="1"/>
    <xf numFmtId="172" fontId="0" fillId="12" borderId="0" xfId="1" applyNumberFormat="1" applyFont="1" applyFill="1" applyBorder="1"/>
    <xf numFmtId="172" fontId="3" fillId="8" borderId="0" xfId="1" applyNumberFormat="1" applyFont="1" applyFill="1" applyBorder="1"/>
    <xf numFmtId="172" fontId="14" fillId="8" borderId="0" xfId="1" applyNumberFormat="1" applyFont="1" applyFill="1" applyBorder="1"/>
    <xf numFmtId="0" fontId="2" fillId="11" borderId="0" xfId="0" applyFont="1" applyFill="1"/>
    <xf numFmtId="0" fontId="2" fillId="11" borderId="0" xfId="0" applyFont="1" applyFill="1" applyAlignment="1">
      <alignment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0" fontId="0" fillId="0" borderId="13" xfId="0" applyFont="1" applyFill="1" applyBorder="1"/>
    <xf numFmtId="0" fontId="0" fillId="0" borderId="14" xfId="0" applyFont="1" applyFill="1" applyBorder="1"/>
    <xf numFmtId="168" fontId="0" fillId="0" borderId="10" xfId="3" applyNumberFormat="1" applyFont="1" applyFill="1" applyBorder="1"/>
    <xf numFmtId="168" fontId="0" fillId="0" borderId="12" xfId="3" applyNumberFormat="1" applyFont="1" applyFill="1" applyBorder="1"/>
    <xf numFmtId="168" fontId="0" fillId="0" borderId="11" xfId="3" applyNumberFormat="1" applyFont="1" applyFill="1" applyBorder="1"/>
    <xf numFmtId="168" fontId="3" fillId="2" borderId="10" xfId="3" applyNumberFormat="1" applyFont="1" applyFill="1" applyBorder="1"/>
    <xf numFmtId="168" fontId="3" fillId="2" borderId="12" xfId="3" applyNumberFormat="1" applyFont="1" applyFill="1" applyBorder="1"/>
    <xf numFmtId="168" fontId="3" fillId="2" borderId="11" xfId="3" applyNumberFormat="1" applyFont="1" applyFill="1" applyBorder="1"/>
    <xf numFmtId="172" fontId="0" fillId="12" borderId="0" xfId="0" applyNumberFormat="1" applyFont="1" applyFill="1" applyBorder="1"/>
    <xf numFmtId="172" fontId="0" fillId="4" borderId="0" xfId="0" applyNumberFormat="1" applyFont="1" applyFill="1" applyBorder="1"/>
    <xf numFmtId="172" fontId="0" fillId="12" borderId="0" xfId="1" applyNumberFormat="1" applyFont="1" applyFill="1"/>
    <xf numFmtId="0" fontId="0" fillId="0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14" fillId="7" borderId="0" xfId="0" applyFont="1" applyFill="1" applyAlignment="1">
      <alignment horizontal="right" vertical="center"/>
    </xf>
    <xf numFmtId="0" fontId="0" fillId="11" borderId="0" xfId="0" applyFont="1" applyFill="1" applyAlignment="1">
      <alignment horizontal="right"/>
    </xf>
    <xf numFmtId="0" fontId="0" fillId="12" borderId="0" xfId="0" applyFont="1" applyFill="1" applyAlignment="1">
      <alignment horizontal="right"/>
    </xf>
    <xf numFmtId="14" fontId="0" fillId="4" borderId="0" xfId="0" applyNumberFormat="1" applyFont="1" applyFill="1" applyBorder="1" applyAlignment="1">
      <alignment horizontal="right"/>
    </xf>
    <xf numFmtId="14" fontId="0" fillId="12" borderId="0" xfId="0" applyNumberFormat="1" applyFont="1" applyFill="1" applyBorder="1" applyAlignment="1">
      <alignment horizontal="right"/>
    </xf>
    <xf numFmtId="14" fontId="0" fillId="4" borderId="0" xfId="0" applyNumberFormat="1" applyFont="1" applyFill="1" applyAlignment="1">
      <alignment horizontal="right"/>
    </xf>
    <xf numFmtId="0" fontId="0" fillId="10" borderId="0" xfId="0" applyFont="1" applyFill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right"/>
    </xf>
    <xf numFmtId="15" fontId="14" fillId="7" borderId="0" xfId="0" applyNumberFormat="1" applyFont="1" applyFill="1" applyAlignment="1">
      <alignment horizontal="right" vertical="center" wrapText="1"/>
    </xf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2" xfId="4" xr:uid="{00000000-0005-0000-0000-000004000000}"/>
    <cellStyle name="Percent" xfId="3" builtinId="5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chs.harvard.edu/research-areas/research-notes/projecting-home-improvement-spending-metropolitan-area-leve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9"/>
  <sheetViews>
    <sheetView tabSelected="1" workbookViewId="0">
      <selection activeCell="A3" sqref="A3"/>
    </sheetView>
  </sheetViews>
  <sheetFormatPr defaultColWidth="8.6640625" defaultRowHeight="14.4" x14ac:dyDescent="0.3"/>
  <cols>
    <col min="1" max="1" width="2.33203125" style="218" customWidth="1"/>
  </cols>
  <sheetData>
    <row r="1" spans="1:18" ht="21" x14ac:dyDescent="0.4">
      <c r="A1" s="217" t="s">
        <v>0</v>
      </c>
    </row>
    <row r="2" spans="1:18" s="3" customFormat="1" x14ac:dyDescent="0.3">
      <c r="A2" s="216" t="s">
        <v>241</v>
      </c>
    </row>
    <row r="3" spans="1:18" x14ac:dyDescent="0.3">
      <c r="A3"/>
      <c r="B3" s="218"/>
    </row>
    <row r="4" spans="1:18" x14ac:dyDescent="0.3">
      <c r="A4"/>
      <c r="B4" s="219" t="s">
        <v>198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</row>
    <row r="5" spans="1:18" x14ac:dyDescent="0.3">
      <c r="A5"/>
      <c r="B5" s="221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</row>
    <row r="6" spans="1:18" x14ac:dyDescent="0.3">
      <c r="A6"/>
      <c r="B6" s="219" t="s">
        <v>242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</row>
    <row r="7" spans="1:18" x14ac:dyDescent="0.3">
      <c r="A7"/>
      <c r="B7" s="221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</row>
    <row r="8" spans="1:18" x14ac:dyDescent="0.3">
      <c r="A8"/>
      <c r="B8" s="219" t="s">
        <v>243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</row>
    <row r="9" spans="1:18" x14ac:dyDescent="0.3">
      <c r="A9"/>
      <c r="B9" s="221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</row>
    <row r="10" spans="1:18" x14ac:dyDescent="0.3">
      <c r="A10"/>
      <c r="B10" s="219" t="s">
        <v>244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</row>
    <row r="11" spans="1:18" x14ac:dyDescent="0.3">
      <c r="A11"/>
      <c r="B11" s="218"/>
    </row>
    <row r="12" spans="1:18" x14ac:dyDescent="0.3">
      <c r="A12"/>
      <c r="B12" s="222" t="s">
        <v>245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</row>
    <row r="13" spans="1:18" x14ac:dyDescent="0.3">
      <c r="A13"/>
      <c r="B13" s="224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</row>
    <row r="14" spans="1:18" x14ac:dyDescent="0.3">
      <c r="A14"/>
      <c r="B14" s="225" t="s">
        <v>246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7"/>
    </row>
    <row r="15" spans="1:18" x14ac:dyDescent="0.3">
      <c r="A15"/>
      <c r="B15" s="228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7"/>
    </row>
    <row r="16" spans="1:18" x14ac:dyDescent="0.3">
      <c r="A16"/>
      <c r="B16" s="225" t="s">
        <v>247</v>
      </c>
      <c r="C16" s="226"/>
      <c r="D16" s="226"/>
      <c r="E16" s="226"/>
      <c r="F16" s="226"/>
      <c r="G16" s="226"/>
      <c r="H16" s="223"/>
      <c r="I16" s="223"/>
      <c r="J16" s="223"/>
      <c r="K16" s="223"/>
      <c r="L16" s="223"/>
      <c r="M16" s="223"/>
      <c r="N16" s="223"/>
      <c r="O16" s="223"/>
      <c r="P16" s="223"/>
      <c r="Q16" s="223"/>
    </row>
    <row r="17" spans="1:7" x14ac:dyDescent="0.3">
      <c r="A17"/>
      <c r="B17" s="229"/>
      <c r="C17" s="227"/>
      <c r="D17" s="227"/>
      <c r="E17" s="227"/>
      <c r="F17" s="227"/>
      <c r="G17" s="227"/>
    </row>
    <row r="18" spans="1:7" x14ac:dyDescent="0.3">
      <c r="A18"/>
      <c r="B18" s="218"/>
    </row>
    <row r="19" spans="1:7" x14ac:dyDescent="0.3">
      <c r="A19"/>
      <c r="B19" s="218"/>
    </row>
  </sheetData>
  <hyperlinks>
    <hyperlink ref="B4" location="'Table 1_Ann Exp'!A1" display="Table 1: Calculation of Aggregate Home Improvement Expenditures on an Annual Basis for Four Metropolitan Areas" xr:uid="{51C8527C-162F-4EA7-BF14-86CEF0302945}"/>
    <hyperlink ref="B6" location="'Table 2_Qtly Exp'!A1" display="Table 2: Calculation of Aggregate Home Improvement Expenditures on a Quarterly Basis for Four Metropolitan Areas" xr:uid="{2F28D6FE-BCA2-4E36-BF6C-FBFB2709D5F0}"/>
    <hyperlink ref="B8" location="'Table 3_4QMROC'!A1" display="Table 3: Calculation of Benchmark Spending: Four-Quarter Moving Rate of Change in Home Improvement Expenditures on a Quarterly Basis for Four Metropolitan Areas" xr:uid="{1F653BAE-314B-4A12-AA1F-66B527AE7383}"/>
    <hyperlink ref="B10" location="'Table 4_Final Inputs'!A1" display="Table 4: Calculation of Annual Rate of Change in Final Model Inputs for Four Metropolitan Areas" xr:uid="{10CF1BDB-2BE0-4EDF-8987-A5B0D04E400C}"/>
    <hyperlink ref="B12" location="'Table 5_Benchmark &amp; Inputs'!A1" display="Table 5: Four-Quarter Moving Rate of Change in Benchmark Spending and Final Inputs with No Lead (Percent)" xr:uid="{211BC1DC-728F-49DA-A64E-DA3F80B5FAE5}"/>
    <hyperlink ref="B14" location="'Table 6_Correlations &amp; Weights'!A1" display="Table 6: Correlations with Benchmark Spending at Varying Leads, Measures of Volatility, and Weight Calculations: 1995:Q4-2019:Q4" xr:uid="{98040370-5431-42A7-87A8-CCACF28D104B}"/>
    <hyperlink ref="B16" location="'Table 7_Lead Inputs &amp; Output'!A1" display="Table 7: Benchmark Spending, Shifted Inputs at Chosen Quartely Leads, and Final Model Output" xr:uid="{3E326775-952D-4035-A996-66FECE234CE9}"/>
    <hyperlink ref="A2" r:id="rId1" xr:uid="{C1660B0B-13BB-4420-955A-F9BA559EF9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59999389629810485"/>
  </sheetPr>
  <dimension ref="A1:AA45"/>
  <sheetViews>
    <sheetView workbookViewId="0">
      <pane xSplit="1" ySplit="1" topLeftCell="B2" activePane="bottomRight" state="frozen"/>
      <selection pane="topRight" activeCell="G15" sqref="G15"/>
      <selection pane="bottomLeft" activeCell="G15" sqref="G15"/>
      <selection pane="bottomRight" activeCell="A2" sqref="A2"/>
    </sheetView>
  </sheetViews>
  <sheetFormatPr defaultColWidth="8.6640625" defaultRowHeight="14.4" x14ac:dyDescent="0.3"/>
  <cols>
    <col min="1" max="1" width="11.6640625" style="3" customWidth="1"/>
    <col min="2" max="10" width="13.44140625" style="1" bestFit="1" customWidth="1"/>
    <col min="11" max="21" width="14.44140625" style="1" bestFit="1" customWidth="1"/>
    <col min="22" max="27" width="14.44140625" style="30" bestFit="1" customWidth="1"/>
    <col min="28" max="16384" width="8.6640625" style="30"/>
  </cols>
  <sheetData>
    <row r="1" spans="1:27" s="120" customFormat="1" ht="15.6" x14ac:dyDescent="0.3">
      <c r="A1" s="4" t="s">
        <v>198</v>
      </c>
    </row>
    <row r="3" spans="1:27" s="66" customFormat="1" x14ac:dyDescent="0.3">
      <c r="A3" s="121" t="s">
        <v>216</v>
      </c>
      <c r="D3" s="122"/>
      <c r="E3" s="122"/>
      <c r="F3" s="122"/>
      <c r="G3" s="122"/>
    </row>
    <row r="4" spans="1:27" x14ac:dyDescent="0.3">
      <c r="B4" s="123">
        <v>1994</v>
      </c>
      <c r="C4" s="123">
        <v>1995</v>
      </c>
      <c r="D4" s="123">
        <v>1996</v>
      </c>
      <c r="E4" s="123">
        <v>1997</v>
      </c>
      <c r="F4" s="123">
        <v>1998</v>
      </c>
      <c r="G4" s="123">
        <v>1999</v>
      </c>
      <c r="H4" s="123">
        <v>2000</v>
      </c>
      <c r="I4" s="123">
        <v>2001</v>
      </c>
      <c r="J4" s="123">
        <v>2002</v>
      </c>
      <c r="K4" s="123">
        <v>2003</v>
      </c>
      <c r="L4" s="123">
        <v>2004</v>
      </c>
      <c r="M4" s="123">
        <v>2005</v>
      </c>
      <c r="N4" s="123">
        <v>2006</v>
      </c>
      <c r="O4" s="123">
        <v>2007</v>
      </c>
      <c r="P4" s="123">
        <v>2008</v>
      </c>
      <c r="Q4" s="123">
        <v>2009</v>
      </c>
      <c r="R4" s="123">
        <v>2010</v>
      </c>
      <c r="S4" s="123">
        <v>2011</v>
      </c>
      <c r="T4" s="123">
        <v>2012</v>
      </c>
      <c r="U4" s="123">
        <v>2013</v>
      </c>
      <c r="V4" s="124">
        <v>2014</v>
      </c>
      <c r="W4" s="124">
        <v>2015</v>
      </c>
      <c r="X4" s="124">
        <v>2016</v>
      </c>
      <c r="Y4" s="124">
        <v>2017</v>
      </c>
      <c r="Z4" s="124">
        <v>2018</v>
      </c>
      <c r="AA4" s="124">
        <v>2019</v>
      </c>
    </row>
    <row r="6" spans="1:27" x14ac:dyDescent="0.3">
      <c r="A6" s="9" t="s">
        <v>1</v>
      </c>
      <c r="B6" s="99">
        <v>2433.1384912031035</v>
      </c>
      <c r="C6" s="99">
        <v>2490.4458809500843</v>
      </c>
      <c r="D6" s="99">
        <v>2647.8197878410392</v>
      </c>
      <c r="E6" s="99">
        <v>2873.096517127557</v>
      </c>
      <c r="F6" s="99">
        <v>3121.8739202122742</v>
      </c>
      <c r="G6" s="99">
        <v>3330.2544865881591</v>
      </c>
      <c r="H6" s="99">
        <v>3487.2432652692446</v>
      </c>
      <c r="I6" s="99">
        <v>3579.8799579168212</v>
      </c>
      <c r="J6" s="99">
        <v>3707.8094501926985</v>
      </c>
      <c r="K6" s="99">
        <v>3614.8163457202477</v>
      </c>
      <c r="L6" s="99">
        <v>3583.4048140703212</v>
      </c>
      <c r="M6" s="99">
        <v>3610.8715680385335</v>
      </c>
      <c r="N6" s="99">
        <v>3723.4471175637168</v>
      </c>
      <c r="O6" s="99">
        <v>4127.3676013383083</v>
      </c>
      <c r="P6" s="99">
        <v>4196.9375632810443</v>
      </c>
      <c r="Q6" s="99">
        <v>3673.8987177968538</v>
      </c>
      <c r="R6" s="99">
        <v>2833.0780051853785</v>
      </c>
      <c r="S6" s="99">
        <v>2570.9759354329071</v>
      </c>
      <c r="T6" s="99">
        <v>3051.2548334316016</v>
      </c>
      <c r="U6" s="99">
        <v>3289.0653238363448</v>
      </c>
      <c r="V6" s="99">
        <v>3225.3600846119584</v>
      </c>
      <c r="W6" s="99">
        <v>3199.6969588673601</v>
      </c>
      <c r="X6" s="99">
        <v>3457.4650146793806</v>
      </c>
      <c r="Y6" s="99">
        <v>3596.2651117112568</v>
      </c>
      <c r="Z6" s="99">
        <v>3617.9858293463894</v>
      </c>
      <c r="AA6" s="99">
        <v>3571.4270916041887</v>
      </c>
    </row>
    <row r="7" spans="1:27" x14ac:dyDescent="0.3">
      <c r="A7" s="9" t="s">
        <v>2</v>
      </c>
      <c r="B7" s="99">
        <v>2372.6398225447783</v>
      </c>
      <c r="C7" s="99">
        <v>2309.4397600414318</v>
      </c>
      <c r="D7" s="99">
        <v>2298.7234195603924</v>
      </c>
      <c r="E7" s="99">
        <v>2614.40089292927</v>
      </c>
      <c r="F7" s="99">
        <v>3054.5846603870327</v>
      </c>
      <c r="G7" s="99">
        <v>3270.4946529123804</v>
      </c>
      <c r="H7" s="99">
        <v>3173.4987239683796</v>
      </c>
      <c r="I7" s="99">
        <v>2943.6874443522279</v>
      </c>
      <c r="J7" s="99">
        <v>2919.3276423663992</v>
      </c>
      <c r="K7" s="99">
        <v>2906.1687313469047</v>
      </c>
      <c r="L7" s="99">
        <v>2955.8667478998545</v>
      </c>
      <c r="M7" s="99">
        <v>3023.1284535103382</v>
      </c>
      <c r="N7" s="99">
        <v>2918.9562623817806</v>
      </c>
      <c r="O7" s="99">
        <v>2832.5799859845047</v>
      </c>
      <c r="P7" s="99">
        <v>2610.4805237304768</v>
      </c>
      <c r="Q7" s="99">
        <v>2376.7317981240753</v>
      </c>
      <c r="R7" s="99">
        <v>2183.5347616241747</v>
      </c>
      <c r="S7" s="99">
        <v>2232.241810571099</v>
      </c>
      <c r="T7" s="99">
        <v>2504.7234785457599</v>
      </c>
      <c r="U7" s="99">
        <v>2784.7434195113528</v>
      </c>
      <c r="V7" s="99">
        <v>2971.4485351099502</v>
      </c>
      <c r="W7" s="99">
        <v>2831.7461313253784</v>
      </c>
      <c r="X7" s="99">
        <v>2682.0590310990924</v>
      </c>
      <c r="Y7" s="99">
        <v>2392.1336574739053</v>
      </c>
      <c r="Z7" s="99">
        <v>2332.9869023459837</v>
      </c>
      <c r="AA7" s="99">
        <v>2241.7154876465684</v>
      </c>
    </row>
    <row r="8" spans="1:27" x14ac:dyDescent="0.3">
      <c r="A8" s="9" t="s">
        <v>3</v>
      </c>
      <c r="B8" s="99">
        <v>4160.8951514553273</v>
      </c>
      <c r="C8" s="99">
        <v>3509.9062707412063</v>
      </c>
      <c r="D8" s="99">
        <v>2901.0015398419314</v>
      </c>
      <c r="E8" s="99">
        <v>2801.9076459496687</v>
      </c>
      <c r="F8" s="99">
        <v>3470.4159691507739</v>
      </c>
      <c r="G8" s="99">
        <v>3843.9571448177899</v>
      </c>
      <c r="H8" s="99">
        <v>3850.1246169441224</v>
      </c>
      <c r="I8" s="99">
        <v>3929.1381734800525</v>
      </c>
      <c r="J8" s="99">
        <v>4334.3332989883811</v>
      </c>
      <c r="K8" s="99">
        <v>5112.1034141334303</v>
      </c>
      <c r="L8" s="99">
        <v>5895.4092989054798</v>
      </c>
      <c r="M8" s="99">
        <v>6687.7175884096532</v>
      </c>
      <c r="N8" s="99">
        <v>6803.8546818097648</v>
      </c>
      <c r="O8" s="99">
        <v>6150.9866817972461</v>
      </c>
      <c r="P8" s="99">
        <v>5155.7849948531666</v>
      </c>
      <c r="Q8" s="99">
        <v>3976.7464215120558</v>
      </c>
      <c r="R8" s="99">
        <v>3390.3519954781896</v>
      </c>
      <c r="S8" s="99">
        <v>2740.9850104116208</v>
      </c>
      <c r="T8" s="99">
        <v>2453.8422531589808</v>
      </c>
      <c r="U8" s="99">
        <v>2576.4741088970759</v>
      </c>
      <c r="V8" s="99">
        <v>3082.9801777908506</v>
      </c>
      <c r="W8" s="99">
        <v>3700.9111505001729</v>
      </c>
      <c r="X8" s="99">
        <v>3959.0095191721048</v>
      </c>
      <c r="Y8" s="99">
        <v>4177.4903969218967</v>
      </c>
      <c r="Z8" s="99">
        <v>4219.2697326437137</v>
      </c>
      <c r="AA8" s="99">
        <v>4216.4970000000003</v>
      </c>
    </row>
    <row r="9" spans="1:27" x14ac:dyDescent="0.3">
      <c r="A9" s="9" t="s">
        <v>4</v>
      </c>
      <c r="B9" s="99">
        <v>2707.8945429802125</v>
      </c>
      <c r="C9" s="99">
        <v>2808.1924594220436</v>
      </c>
      <c r="D9" s="99">
        <v>2965.6694170061969</v>
      </c>
      <c r="E9" s="99">
        <v>3206.0357541522917</v>
      </c>
      <c r="F9" s="99">
        <v>3488.0079218612427</v>
      </c>
      <c r="G9" s="99">
        <v>3472.5555417542946</v>
      </c>
      <c r="H9" s="99">
        <v>3352.1228368141365</v>
      </c>
      <c r="I9" s="99">
        <v>3141.2318807030151</v>
      </c>
      <c r="J9" s="99">
        <v>3276.2433012753841</v>
      </c>
      <c r="K9" s="99">
        <v>3295.6435954325066</v>
      </c>
      <c r="L9" s="99">
        <v>3387.6110263361238</v>
      </c>
      <c r="M9" s="99">
        <v>3575.2171269225287</v>
      </c>
      <c r="N9" s="99">
        <v>3825.1628701303912</v>
      </c>
      <c r="O9" s="99">
        <v>4190.8768124585813</v>
      </c>
      <c r="P9" s="99">
        <v>4142.1799510455385</v>
      </c>
      <c r="Q9" s="99">
        <v>3801.2554935708099</v>
      </c>
      <c r="R9" s="99">
        <v>3252.4838772333546</v>
      </c>
      <c r="S9" s="99">
        <v>3314.7295506561045</v>
      </c>
      <c r="T9" s="99">
        <v>3806.1199846293439</v>
      </c>
      <c r="U9" s="99">
        <v>4008.3432932393443</v>
      </c>
      <c r="V9" s="99">
        <v>3860.8050643432639</v>
      </c>
      <c r="W9" s="99">
        <v>3448.1480218658048</v>
      </c>
      <c r="X9" s="99">
        <v>3333.6359306587424</v>
      </c>
      <c r="Y9" s="99">
        <v>3144.5745536324871</v>
      </c>
      <c r="Z9" s="99">
        <v>3124.5158244130635</v>
      </c>
      <c r="AA9" s="99">
        <v>3080.8263116240614</v>
      </c>
    </row>
    <row r="10" spans="1:27" x14ac:dyDescent="0.3">
      <c r="A10" s="1" t="s">
        <v>217</v>
      </c>
    </row>
    <row r="11" spans="1:27" x14ac:dyDescent="0.3">
      <c r="A11" s="1" t="s">
        <v>218</v>
      </c>
    </row>
    <row r="13" spans="1:27" s="66" customFormat="1" x14ac:dyDescent="0.3">
      <c r="A13" s="121" t="s">
        <v>5</v>
      </c>
    </row>
    <row r="14" spans="1:27" x14ac:dyDescent="0.3">
      <c r="B14" s="123">
        <v>1994</v>
      </c>
      <c r="C14" s="123">
        <v>1995</v>
      </c>
      <c r="D14" s="123">
        <v>1996</v>
      </c>
      <c r="E14" s="123">
        <v>1997</v>
      </c>
      <c r="F14" s="123">
        <v>1998</v>
      </c>
      <c r="G14" s="123">
        <v>1999</v>
      </c>
      <c r="H14" s="123">
        <v>2000</v>
      </c>
      <c r="I14" s="123">
        <v>2001</v>
      </c>
      <c r="J14" s="123">
        <v>2002</v>
      </c>
      <c r="K14" s="123">
        <v>2003</v>
      </c>
      <c r="L14" s="123">
        <v>2004</v>
      </c>
      <c r="M14" s="123">
        <v>2005</v>
      </c>
      <c r="N14" s="123">
        <v>2006</v>
      </c>
      <c r="O14" s="123">
        <v>2007</v>
      </c>
      <c r="P14" s="123">
        <v>2008</v>
      </c>
      <c r="Q14" s="123">
        <v>2009</v>
      </c>
      <c r="R14" s="123">
        <v>2010</v>
      </c>
      <c r="S14" s="123">
        <v>2011</v>
      </c>
      <c r="T14" s="123">
        <v>2012</v>
      </c>
      <c r="U14" s="123">
        <v>2013</v>
      </c>
      <c r="V14" s="124">
        <v>2014</v>
      </c>
      <c r="W14" s="124">
        <v>2015</v>
      </c>
      <c r="X14" s="124">
        <v>2016</v>
      </c>
      <c r="Y14" s="124">
        <v>2017</v>
      </c>
      <c r="Z14" s="124">
        <v>2018</v>
      </c>
      <c r="AA14" s="124">
        <v>2019</v>
      </c>
    </row>
    <row r="15" spans="1:27" x14ac:dyDescent="0.3">
      <c r="B15" s="1">
        <v>148.22499999999999</v>
      </c>
      <c r="C15" s="1">
        <v>152.38300000000001</v>
      </c>
      <c r="D15" s="1">
        <v>156.85</v>
      </c>
      <c r="E15" s="1">
        <v>160.517</v>
      </c>
      <c r="F15" s="1">
        <v>163.00800000000001</v>
      </c>
      <c r="G15" s="1">
        <v>166.57499999999999</v>
      </c>
      <c r="H15" s="1">
        <v>172.2</v>
      </c>
      <c r="I15" s="1">
        <v>177.06700000000001</v>
      </c>
      <c r="J15" s="1">
        <v>179.875</v>
      </c>
      <c r="K15" s="1">
        <v>183.958</v>
      </c>
      <c r="L15" s="1">
        <v>188.88300000000001</v>
      </c>
      <c r="M15" s="1">
        <v>195.292</v>
      </c>
      <c r="N15" s="1">
        <v>201.59200000000001</v>
      </c>
      <c r="O15" s="1">
        <v>207.34200000000001</v>
      </c>
      <c r="P15" s="1">
        <v>215.303</v>
      </c>
      <c r="Q15" s="1">
        <v>214.53700000000001</v>
      </c>
      <c r="R15" s="1">
        <v>218.05600000000001</v>
      </c>
      <c r="S15" s="1">
        <v>224.93899999999999</v>
      </c>
      <c r="T15" s="1">
        <v>229.59399999999999</v>
      </c>
      <c r="U15" s="1">
        <v>232.95699999999999</v>
      </c>
      <c r="V15" s="30">
        <v>236.73599999999999</v>
      </c>
      <c r="W15" s="30">
        <v>237.017</v>
      </c>
      <c r="X15" s="30">
        <v>240.00700000000001</v>
      </c>
      <c r="Y15" s="100">
        <v>245.12</v>
      </c>
      <c r="Z15" s="100">
        <v>251.10683333333338</v>
      </c>
      <c r="AA15" s="100">
        <v>255.65741666666668</v>
      </c>
    </row>
    <row r="17" spans="1:27" s="66" customFormat="1" x14ac:dyDescent="0.3">
      <c r="A17" s="121" t="s">
        <v>199</v>
      </c>
      <c r="D17" s="122"/>
      <c r="E17" s="122"/>
      <c r="F17" s="122"/>
      <c r="G17" s="122"/>
    </row>
    <row r="18" spans="1:27" x14ac:dyDescent="0.3">
      <c r="B18" s="123">
        <v>1994</v>
      </c>
      <c r="C18" s="123">
        <v>1995</v>
      </c>
      <c r="D18" s="123">
        <v>1996</v>
      </c>
      <c r="E18" s="123">
        <v>1997</v>
      </c>
      <c r="F18" s="123">
        <v>1998</v>
      </c>
      <c r="G18" s="123">
        <v>1999</v>
      </c>
      <c r="H18" s="123">
        <v>2000</v>
      </c>
      <c r="I18" s="123">
        <v>2001</v>
      </c>
      <c r="J18" s="123">
        <v>2002</v>
      </c>
      <c r="K18" s="123">
        <v>2003</v>
      </c>
      <c r="L18" s="123">
        <v>2004</v>
      </c>
      <c r="M18" s="123">
        <v>2005</v>
      </c>
      <c r="N18" s="123">
        <v>2006</v>
      </c>
      <c r="O18" s="123">
        <v>2007</v>
      </c>
      <c r="P18" s="123">
        <v>2008</v>
      </c>
      <c r="Q18" s="123">
        <v>2009</v>
      </c>
      <c r="R18" s="123">
        <v>2010</v>
      </c>
      <c r="S18" s="123">
        <v>2011</v>
      </c>
      <c r="T18" s="123">
        <v>2012</v>
      </c>
      <c r="U18" s="123">
        <v>2013</v>
      </c>
      <c r="V18" s="124">
        <v>2014</v>
      </c>
      <c r="W18" s="124">
        <v>2015</v>
      </c>
      <c r="X18" s="124">
        <v>2016</v>
      </c>
      <c r="Y18" s="124">
        <v>2017</v>
      </c>
      <c r="Z18" s="124">
        <v>2018</v>
      </c>
      <c r="AA18" s="124">
        <v>2019</v>
      </c>
    </row>
    <row r="20" spans="1:27" x14ac:dyDescent="0.3">
      <c r="A20" s="9" t="s">
        <v>1</v>
      </c>
      <c r="B20" s="99">
        <f t="shared" ref="B20:AA20" si="0">B6/$Y$15*B$15</f>
        <v>1471.3281366619615</v>
      </c>
      <c r="C20" s="99">
        <f t="shared" si="0"/>
        <v>1548.2278666645591</v>
      </c>
      <c r="D20" s="99">
        <f t="shared" si="0"/>
        <v>1694.3151669503384</v>
      </c>
      <c r="E20" s="99">
        <f t="shared" si="0"/>
        <v>1881.4492233998208</v>
      </c>
      <c r="F20" s="99">
        <f t="shared" si="0"/>
        <v>2076.086912475369</v>
      </c>
      <c r="G20" s="99">
        <f t="shared" si="0"/>
        <v>2263.1247597234928</v>
      </c>
      <c r="H20" s="99">
        <f t="shared" si="0"/>
        <v>2449.8339192206422</v>
      </c>
      <c r="I20" s="99">
        <f t="shared" si="0"/>
        <v>2585.9930014215802</v>
      </c>
      <c r="J20" s="99">
        <f t="shared" si="0"/>
        <v>2720.880486510328</v>
      </c>
      <c r="K20" s="99">
        <f t="shared" si="0"/>
        <v>2712.8524205532199</v>
      </c>
      <c r="L20" s="99">
        <f t="shared" si="0"/>
        <v>2761.2771356725052</v>
      </c>
      <c r="M20" s="99">
        <f t="shared" si="0"/>
        <v>2876.8535014090294</v>
      </c>
      <c r="N20" s="99">
        <f t="shared" si="0"/>
        <v>3062.2436003749381</v>
      </c>
      <c r="O20" s="99">
        <f t="shared" si="0"/>
        <v>3491.2559285112907</v>
      </c>
      <c r="P20" s="99">
        <f t="shared" si="0"/>
        <v>3686.4117501105525</v>
      </c>
      <c r="Q20" s="99">
        <f t="shared" si="0"/>
        <v>3215.5157034105077</v>
      </c>
      <c r="R20" s="99">
        <f t="shared" si="0"/>
        <v>2520.2743860097216</v>
      </c>
      <c r="S20" s="99">
        <f t="shared" si="0"/>
        <v>2359.3046505399097</v>
      </c>
      <c r="T20" s="99">
        <f t="shared" si="0"/>
        <v>2857.9871174400096</v>
      </c>
      <c r="U20" s="99">
        <f t="shared" si="0"/>
        <v>3125.8599487799584</v>
      </c>
      <c r="V20" s="99">
        <f t="shared" si="0"/>
        <v>3115.0409798902438</v>
      </c>
      <c r="W20" s="99">
        <f t="shared" si="0"/>
        <v>3093.9236867651152</v>
      </c>
      <c r="X20" s="99">
        <f t="shared" si="0"/>
        <v>3385.3451606484746</v>
      </c>
      <c r="Y20" s="99">
        <f t="shared" si="0"/>
        <v>3596.2651117112568</v>
      </c>
      <c r="Z20" s="99">
        <f t="shared" si="0"/>
        <v>3706.3518466548862</v>
      </c>
      <c r="AA20" s="99">
        <f t="shared" si="0"/>
        <v>3724.9584858553917</v>
      </c>
    </row>
    <row r="21" spans="1:27" x14ac:dyDescent="0.3">
      <c r="A21" s="9" t="s">
        <v>2</v>
      </c>
      <c r="B21" s="99">
        <f t="shared" ref="B21:AA21" si="1">B7/$Y$15*B$15</f>
        <v>1434.7443607078158</v>
      </c>
      <c r="C21" s="99">
        <f t="shared" si="1"/>
        <v>1435.7023456037593</v>
      </c>
      <c r="D21" s="99">
        <f t="shared" si="1"/>
        <v>1470.9316594241495</v>
      </c>
      <c r="E21" s="99">
        <f t="shared" si="1"/>
        <v>1712.0422165891305</v>
      </c>
      <c r="F21" s="99">
        <f t="shared" si="1"/>
        <v>2031.338676241716</v>
      </c>
      <c r="G21" s="99">
        <f t="shared" si="1"/>
        <v>2222.5140617202992</v>
      </c>
      <c r="H21" s="99">
        <f t="shared" si="1"/>
        <v>2229.4242830750445</v>
      </c>
      <c r="I21" s="99">
        <f t="shared" si="1"/>
        <v>2126.4274833106883</v>
      </c>
      <c r="J21" s="99">
        <f t="shared" si="1"/>
        <v>2142.2734157582249</v>
      </c>
      <c r="K21" s="99">
        <f t="shared" si="1"/>
        <v>2181.0255690319595</v>
      </c>
      <c r="L21" s="99">
        <f t="shared" si="1"/>
        <v>2277.7128710165152</v>
      </c>
      <c r="M21" s="99">
        <f t="shared" si="1"/>
        <v>2408.5868225478989</v>
      </c>
      <c r="N21" s="99">
        <f t="shared" si="1"/>
        <v>2400.6128869372874</v>
      </c>
      <c r="O21" s="99">
        <f t="shared" si="1"/>
        <v>2396.0215382424899</v>
      </c>
      <c r="P21" s="99">
        <f t="shared" si="1"/>
        <v>2292.9352488607328</v>
      </c>
      <c r="Q21" s="99">
        <f t="shared" si="1"/>
        <v>2080.1930065851207</v>
      </c>
      <c r="R21" s="99">
        <f t="shared" si="1"/>
        <v>1942.4480090597303</v>
      </c>
      <c r="S21" s="99">
        <f t="shared" si="1"/>
        <v>2048.4588798468199</v>
      </c>
      <c r="T21" s="99">
        <f t="shared" si="1"/>
        <v>2346.0732797537339</v>
      </c>
      <c r="U21" s="99">
        <f t="shared" si="1"/>
        <v>2646.5627969121501</v>
      </c>
      <c r="V21" s="99">
        <f t="shared" si="1"/>
        <v>2869.8141335174164</v>
      </c>
      <c r="W21" s="99">
        <f t="shared" si="1"/>
        <v>2738.1363120444971</v>
      </c>
      <c r="X21" s="99">
        <f t="shared" si="1"/>
        <v>2626.1135030882829</v>
      </c>
      <c r="Y21" s="99">
        <f t="shared" si="1"/>
        <v>2392.1336574739053</v>
      </c>
      <c r="Z21" s="99">
        <f t="shared" si="1"/>
        <v>2389.9679881537313</v>
      </c>
      <c r="AA21" s="99">
        <f t="shared" si="1"/>
        <v>2338.0841647902198</v>
      </c>
    </row>
    <row r="22" spans="1:27" x14ac:dyDescent="0.3">
      <c r="A22" s="9" t="s">
        <v>3</v>
      </c>
      <c r="B22" s="99">
        <f t="shared" ref="B22:AA22" si="2">B8/$Y$15*B$15</f>
        <v>2516.1091866206993</v>
      </c>
      <c r="C22" s="99">
        <f t="shared" si="2"/>
        <v>2181.9926862530892</v>
      </c>
      <c r="D22" s="99">
        <f t="shared" si="2"/>
        <v>1856.3238068056746</v>
      </c>
      <c r="E22" s="99">
        <f t="shared" si="2"/>
        <v>1834.8311423176524</v>
      </c>
      <c r="F22" s="99">
        <f t="shared" si="2"/>
        <v>2307.8719251767679</v>
      </c>
      <c r="G22" s="99">
        <f t="shared" si="2"/>
        <v>2612.2191636668704</v>
      </c>
      <c r="H22" s="99">
        <f t="shared" si="2"/>
        <v>2704.7628061267046</v>
      </c>
      <c r="I22" s="99">
        <f t="shared" si="2"/>
        <v>2838.2861821295382</v>
      </c>
      <c r="J22" s="99">
        <f t="shared" si="2"/>
        <v>3180.6388795509752</v>
      </c>
      <c r="K22" s="99">
        <f t="shared" si="2"/>
        <v>3836.5385111666023</v>
      </c>
      <c r="L22" s="99">
        <f t="shared" si="2"/>
        <v>4542.8467469205443</v>
      </c>
      <c r="M22" s="99">
        <f t="shared" si="2"/>
        <v>5328.2381824237027</v>
      </c>
      <c r="N22" s="99">
        <f t="shared" si="2"/>
        <v>5595.6375367795126</v>
      </c>
      <c r="O22" s="99">
        <f t="shared" si="2"/>
        <v>5202.9939644957758</v>
      </c>
      <c r="P22" s="99">
        <f t="shared" si="2"/>
        <v>4528.6226205404346</v>
      </c>
      <c r="Q22" s="99">
        <f t="shared" si="2"/>
        <v>3480.5778681132997</v>
      </c>
      <c r="R22" s="99">
        <f t="shared" si="2"/>
        <v>3016.0190711732707</v>
      </c>
      <c r="S22" s="99">
        <f t="shared" si="2"/>
        <v>2515.3166908329781</v>
      </c>
      <c r="T22" s="99">
        <f t="shared" si="2"/>
        <v>2298.4148917745715</v>
      </c>
      <c r="U22" s="99">
        <f t="shared" si="2"/>
        <v>2448.627933201436</v>
      </c>
      <c r="V22" s="99">
        <f t="shared" si="2"/>
        <v>2977.5309863311631</v>
      </c>
      <c r="W22" s="99">
        <f t="shared" si="2"/>
        <v>3578.5691014935519</v>
      </c>
      <c r="X22" s="99">
        <f t="shared" si="2"/>
        <v>3876.4278625487077</v>
      </c>
      <c r="Y22" s="99">
        <f t="shared" si="2"/>
        <v>4177.4903969218967</v>
      </c>
      <c r="Z22" s="99">
        <f t="shared" si="2"/>
        <v>4322.3215630847881</v>
      </c>
      <c r="AA22" s="99">
        <f t="shared" si="2"/>
        <v>4397.7591808206189</v>
      </c>
    </row>
    <row r="23" spans="1:27" x14ac:dyDescent="0.3">
      <c r="A23" s="9" t="s">
        <v>4</v>
      </c>
      <c r="B23" s="99">
        <f t="shared" ref="B23:AA23" si="3">B9/$Y$15*B$15</f>
        <v>1637.474170337965</v>
      </c>
      <c r="C23" s="99">
        <f t="shared" si="3"/>
        <v>1745.7604093672867</v>
      </c>
      <c r="D23" s="99">
        <f t="shared" si="3"/>
        <v>1897.7041777799525</v>
      </c>
      <c r="E23" s="99">
        <f t="shared" si="3"/>
        <v>2099.474710954893</v>
      </c>
      <c r="F23" s="99">
        <f t="shared" si="3"/>
        <v>2319.5708033891869</v>
      </c>
      <c r="G23" s="99">
        <f t="shared" si="3"/>
        <v>2359.8275920680549</v>
      </c>
      <c r="H23" s="99">
        <f t="shared" si="3"/>
        <v>2354.9100542566671</v>
      </c>
      <c r="I23" s="99">
        <f t="shared" si="3"/>
        <v>2269.1273883014069</v>
      </c>
      <c r="J23" s="99">
        <f t="shared" si="3"/>
        <v>2404.1867812373926</v>
      </c>
      <c r="K23" s="99">
        <f t="shared" si="3"/>
        <v>2473.3192090754446</v>
      </c>
      <c r="L23" s="99">
        <f t="shared" si="3"/>
        <v>2610.4036124651034</v>
      </c>
      <c r="M23" s="99">
        <f t="shared" si="3"/>
        <v>2848.4468960140111</v>
      </c>
      <c r="N23" s="99">
        <f t="shared" si="3"/>
        <v>3145.8968395697043</v>
      </c>
      <c r="O23" s="99">
        <f t="shared" si="3"/>
        <v>3544.977072653342</v>
      </c>
      <c r="P23" s="99">
        <f t="shared" si="3"/>
        <v>3638.3149885768503</v>
      </c>
      <c r="Q23" s="99">
        <f t="shared" si="3"/>
        <v>3326.9824976509503</v>
      </c>
      <c r="R23" s="99">
        <f t="shared" si="3"/>
        <v>2893.3731410492674</v>
      </c>
      <c r="S23" s="99">
        <f t="shared" si="3"/>
        <v>3041.824210162506</v>
      </c>
      <c r="T23" s="99">
        <f t="shared" si="3"/>
        <v>3565.0388044671572</v>
      </c>
      <c r="U23" s="99">
        <f t="shared" si="3"/>
        <v>3809.4469180938231</v>
      </c>
      <c r="V23" s="99">
        <f t="shared" si="3"/>
        <v>3728.7514185393557</v>
      </c>
      <c r="W23" s="99">
        <f t="shared" si="3"/>
        <v>3334.1616338877584</v>
      </c>
      <c r="X23" s="99">
        <f t="shared" si="3"/>
        <v>3264.0990486684595</v>
      </c>
      <c r="Y23" s="99">
        <f t="shared" si="3"/>
        <v>3144.5745536324871</v>
      </c>
      <c r="Z23" s="99">
        <f t="shared" si="3"/>
        <v>3200.8292851185288</v>
      </c>
      <c r="AA23" s="99">
        <f t="shared" si="3"/>
        <v>3213.267363040562</v>
      </c>
    </row>
    <row r="24" spans="1:27" x14ac:dyDescent="0.3">
      <c r="A24" s="1" t="s">
        <v>217</v>
      </c>
    </row>
    <row r="25" spans="1:27" x14ac:dyDescent="0.3">
      <c r="A25" s="1" t="s">
        <v>218</v>
      </c>
    </row>
    <row r="26" spans="1:27" x14ac:dyDescent="0.3">
      <c r="C26" s="101"/>
    </row>
    <row r="27" spans="1:27" s="66" customFormat="1" x14ac:dyDescent="0.3">
      <c r="A27" s="121" t="s">
        <v>6</v>
      </c>
      <c r="D27" s="122"/>
      <c r="E27" s="122"/>
      <c r="F27" s="122"/>
      <c r="G27" s="122"/>
    </row>
    <row r="28" spans="1:27" x14ac:dyDescent="0.3">
      <c r="B28" s="123">
        <v>1994</v>
      </c>
      <c r="C28" s="123">
        <v>1995</v>
      </c>
      <c r="D28" s="123">
        <v>1996</v>
      </c>
      <c r="E28" s="123">
        <v>1997</v>
      </c>
      <c r="F28" s="123">
        <v>1998</v>
      </c>
      <c r="G28" s="123">
        <v>1999</v>
      </c>
      <c r="H28" s="123">
        <v>2000</v>
      </c>
      <c r="I28" s="123">
        <v>2001</v>
      </c>
      <c r="J28" s="123">
        <v>2002</v>
      </c>
      <c r="K28" s="123">
        <v>2003</v>
      </c>
      <c r="L28" s="123">
        <v>2004</v>
      </c>
      <c r="M28" s="123">
        <v>2005</v>
      </c>
      <c r="N28" s="123">
        <v>2006</v>
      </c>
      <c r="O28" s="123">
        <v>2007</v>
      </c>
      <c r="P28" s="123">
        <v>2008</v>
      </c>
      <c r="Q28" s="123">
        <v>2009</v>
      </c>
      <c r="R28" s="123">
        <v>2010</v>
      </c>
      <c r="S28" s="123">
        <v>2011</v>
      </c>
      <c r="T28" s="123">
        <v>2012</v>
      </c>
      <c r="U28" s="123">
        <v>2013</v>
      </c>
      <c r="V28" s="124">
        <v>2014</v>
      </c>
      <c r="W28" s="124">
        <v>2015</v>
      </c>
      <c r="X28" s="124">
        <v>2016</v>
      </c>
      <c r="Y28" s="124">
        <v>2017</v>
      </c>
      <c r="Z28" s="124">
        <v>2018</v>
      </c>
      <c r="AA28" s="124">
        <v>2019</v>
      </c>
    </row>
    <row r="30" spans="1:27" x14ac:dyDescent="0.3">
      <c r="A30" s="9" t="s">
        <v>1</v>
      </c>
      <c r="B30" s="2">
        <v>1925.2482639782054</v>
      </c>
      <c r="C30" s="2">
        <v>1958.8267960187716</v>
      </c>
      <c r="D30" s="2">
        <v>2004.5457246078604</v>
      </c>
      <c r="E30" s="2">
        <v>2035.6793661918746</v>
      </c>
      <c r="F30" s="2">
        <v>2071.1440027221856</v>
      </c>
      <c r="G30" s="2">
        <v>2111.8215403566301</v>
      </c>
      <c r="H30" s="2">
        <v>2145.3774857470535</v>
      </c>
      <c r="I30" s="2">
        <v>2171.4140877891305</v>
      </c>
      <c r="J30" s="2">
        <v>2208.4514614303898</v>
      </c>
      <c r="K30" s="2">
        <v>2246.7160826680474</v>
      </c>
      <c r="L30" s="2">
        <v>2282.8496539901694</v>
      </c>
      <c r="M30" s="2">
        <v>2309.1939523590818</v>
      </c>
      <c r="N30" s="2">
        <v>2321.9751878967054</v>
      </c>
      <c r="O30" s="2">
        <v>2334.5456570576971</v>
      </c>
      <c r="P30" s="2">
        <v>2327.0881347676659</v>
      </c>
      <c r="Q30" s="2">
        <v>2294.9761070755408</v>
      </c>
      <c r="R30" s="2">
        <v>2282.3931070755411</v>
      </c>
      <c r="S30" s="2">
        <v>2253.8451070755414</v>
      </c>
      <c r="T30" s="2">
        <v>2245.0891070755411</v>
      </c>
      <c r="U30" s="2">
        <v>2236.6501070755412</v>
      </c>
      <c r="V30" s="2">
        <v>2224.1851070755406</v>
      </c>
      <c r="W30" s="2">
        <v>2218.5181070755411</v>
      </c>
      <c r="X30" s="2">
        <v>2212.8972929869765</v>
      </c>
      <c r="Y30" s="102">
        <v>2245.904</v>
      </c>
      <c r="Z30" s="102">
        <v>2291.9299999999998</v>
      </c>
      <c r="AA30" s="102">
        <v>2280.9250000000002</v>
      </c>
    </row>
    <row r="31" spans="1:27" x14ac:dyDescent="0.3">
      <c r="A31" s="9" t="s">
        <v>2</v>
      </c>
      <c r="B31" s="2">
        <v>1137.4791556454702</v>
      </c>
      <c r="C31" s="2">
        <v>1156.6862985097725</v>
      </c>
      <c r="D31" s="2">
        <v>1181.8544163223119</v>
      </c>
      <c r="E31" s="2">
        <v>1193.0405640182557</v>
      </c>
      <c r="F31" s="2">
        <v>1204.758799299681</v>
      </c>
      <c r="G31" s="2">
        <v>1220.7301225400959</v>
      </c>
      <c r="H31" s="2">
        <v>1234.3248800933711</v>
      </c>
      <c r="I31" s="2">
        <v>1243.3839539439796</v>
      </c>
      <c r="J31" s="2">
        <v>1252.015636934676</v>
      </c>
      <c r="K31" s="2">
        <v>1261.5838390079241</v>
      </c>
      <c r="L31" s="2">
        <v>1268.3364103287734</v>
      </c>
      <c r="M31" s="2">
        <v>1271.0547766366985</v>
      </c>
      <c r="N31" s="2">
        <v>1273.288388971099</v>
      </c>
      <c r="O31" s="2">
        <v>1247.704</v>
      </c>
      <c r="P31" s="2">
        <v>1208.8239999999998</v>
      </c>
      <c r="Q31" s="2">
        <v>1188.048</v>
      </c>
      <c r="R31" s="2">
        <v>1178.3710000000001</v>
      </c>
      <c r="S31" s="2">
        <v>1146.3969999999999</v>
      </c>
      <c r="T31" s="2">
        <v>1136.4069999999999</v>
      </c>
      <c r="U31" s="2">
        <v>1137.2449999999999</v>
      </c>
      <c r="V31" s="2">
        <v>1125.4079999999999</v>
      </c>
      <c r="W31" s="2">
        <v>1139.107</v>
      </c>
      <c r="X31" s="2">
        <v>1142.6079999999999</v>
      </c>
      <c r="Y31" s="93">
        <v>1176.2260000000001</v>
      </c>
      <c r="Z31" s="93">
        <v>1182.6279999999999</v>
      </c>
      <c r="AA31" s="93">
        <v>1197.8599999999999</v>
      </c>
    </row>
    <row r="32" spans="1:27" x14ac:dyDescent="0.3">
      <c r="A32" s="9" t="s">
        <v>3</v>
      </c>
      <c r="B32" s="2">
        <v>1946.0764129652266</v>
      </c>
      <c r="C32" s="2">
        <v>1950.65643883031</v>
      </c>
      <c r="D32" s="2">
        <v>1975.8677905786349</v>
      </c>
      <c r="E32" s="2">
        <v>1998.2101671971502</v>
      </c>
      <c r="F32" s="2">
        <v>2026.8450615262868</v>
      </c>
      <c r="G32" s="2">
        <v>2058.2636095709154</v>
      </c>
      <c r="H32" s="2">
        <v>2081.741223998416</v>
      </c>
      <c r="I32" s="2">
        <v>2110.1189952058849</v>
      </c>
      <c r="J32" s="2">
        <v>2126.6284976029424</v>
      </c>
      <c r="K32" s="2">
        <v>2143.1379999999999</v>
      </c>
      <c r="L32" s="2">
        <v>2199.0480000000002</v>
      </c>
      <c r="M32" s="2">
        <v>2184.6514999999999</v>
      </c>
      <c r="N32" s="2">
        <v>2170.2550000000001</v>
      </c>
      <c r="O32" s="2">
        <v>2170.9610000000002</v>
      </c>
      <c r="P32" s="2">
        <v>2121.5079999999998</v>
      </c>
      <c r="Q32" s="2">
        <v>2101.299</v>
      </c>
      <c r="R32" s="2">
        <v>2085.7620000000002</v>
      </c>
      <c r="S32" s="2">
        <v>2064.002</v>
      </c>
      <c r="T32" s="2">
        <v>2047.078</v>
      </c>
      <c r="U32" s="2">
        <v>2055.136</v>
      </c>
      <c r="V32" s="2">
        <v>2071.7739999999999</v>
      </c>
      <c r="W32" s="2">
        <v>2065.3580000000002</v>
      </c>
      <c r="X32" s="2">
        <v>2058.1529999999998</v>
      </c>
      <c r="Y32" s="93">
        <v>2105.4839999999999</v>
      </c>
      <c r="Z32" s="93">
        <v>2098.7719999999999</v>
      </c>
      <c r="AA32" s="93">
        <v>2108.0410000000002</v>
      </c>
    </row>
    <row r="33" spans="1:27" x14ac:dyDescent="0.3">
      <c r="A33" s="9" t="s">
        <v>4</v>
      </c>
      <c r="B33" s="2">
        <v>1408.193425162319</v>
      </c>
      <c r="C33" s="2">
        <v>1420.68063656355</v>
      </c>
      <c r="D33" s="2">
        <v>1439.9004144874523</v>
      </c>
      <c r="E33" s="2">
        <v>1449.3683601444984</v>
      </c>
      <c r="F33" s="2">
        <v>1463.2884629536281</v>
      </c>
      <c r="G33" s="2">
        <v>1481.4973261314508</v>
      </c>
      <c r="H33" s="2">
        <v>1496.0070159457728</v>
      </c>
      <c r="I33" s="2">
        <v>1486.0030079728863</v>
      </c>
      <c r="J33" s="2">
        <v>1475.9989999999998</v>
      </c>
      <c r="K33" s="2">
        <v>1471.9080000000001</v>
      </c>
      <c r="L33" s="2">
        <v>1504.126</v>
      </c>
      <c r="M33" s="2">
        <v>1519.0300000000002</v>
      </c>
      <c r="N33" s="2">
        <v>1533.9340000000004</v>
      </c>
      <c r="O33" s="2">
        <v>1543.5429999999999</v>
      </c>
      <c r="P33" s="2">
        <v>1537.7389999999998</v>
      </c>
      <c r="Q33" s="2">
        <v>1526.35</v>
      </c>
      <c r="R33" s="2">
        <v>1523.951</v>
      </c>
      <c r="S33" s="2">
        <v>1508.6760000000002</v>
      </c>
      <c r="T33" s="2">
        <v>1503.2339999999999</v>
      </c>
      <c r="U33" s="2">
        <v>1483.78</v>
      </c>
      <c r="V33" s="2">
        <v>1493.9660000000001</v>
      </c>
      <c r="W33" s="2">
        <v>1500.5659999999998</v>
      </c>
      <c r="X33" s="2">
        <v>1493.4259999999999</v>
      </c>
      <c r="Y33" s="93">
        <v>1508.1569999999999</v>
      </c>
      <c r="Z33" s="93">
        <v>1521.184</v>
      </c>
      <c r="AA33" s="93">
        <v>1549.373</v>
      </c>
    </row>
    <row r="34" spans="1:27" x14ac:dyDescent="0.3">
      <c r="A34" s="1" t="s">
        <v>7</v>
      </c>
    </row>
    <row r="35" spans="1:27" x14ac:dyDescent="0.3">
      <c r="A35" s="1" t="s">
        <v>8</v>
      </c>
    </row>
    <row r="37" spans="1:27" s="66" customFormat="1" x14ac:dyDescent="0.3">
      <c r="A37" s="121" t="s">
        <v>225</v>
      </c>
      <c r="D37" s="122"/>
      <c r="E37" s="122"/>
      <c r="F37" s="122"/>
      <c r="G37" s="122"/>
    </row>
    <row r="38" spans="1:27" x14ac:dyDescent="0.3">
      <c r="B38" s="123">
        <v>1994</v>
      </c>
      <c r="C38" s="123">
        <v>1995</v>
      </c>
      <c r="D38" s="123">
        <v>1996</v>
      </c>
      <c r="E38" s="123">
        <v>1997</v>
      </c>
      <c r="F38" s="123">
        <v>1998</v>
      </c>
      <c r="G38" s="123">
        <v>1999</v>
      </c>
      <c r="H38" s="123">
        <v>2000</v>
      </c>
      <c r="I38" s="123">
        <v>2001</v>
      </c>
      <c r="J38" s="123">
        <v>2002</v>
      </c>
      <c r="K38" s="123">
        <v>2003</v>
      </c>
      <c r="L38" s="123">
        <v>2004</v>
      </c>
      <c r="M38" s="123">
        <v>2005</v>
      </c>
      <c r="N38" s="123">
        <v>2006</v>
      </c>
      <c r="O38" s="123">
        <v>2007</v>
      </c>
      <c r="P38" s="123">
        <v>2008</v>
      </c>
      <c r="Q38" s="123">
        <v>2009</v>
      </c>
      <c r="R38" s="123">
        <v>2010</v>
      </c>
      <c r="S38" s="123">
        <v>2011</v>
      </c>
      <c r="T38" s="123">
        <v>2012</v>
      </c>
      <c r="U38" s="123">
        <v>2013</v>
      </c>
      <c r="V38" s="124">
        <v>2014</v>
      </c>
      <c r="W38" s="124">
        <v>2015</v>
      </c>
      <c r="X38" s="124">
        <v>2016</v>
      </c>
      <c r="Y38" s="124">
        <v>2017</v>
      </c>
      <c r="Z38" s="124">
        <v>2018</v>
      </c>
      <c r="AA38" s="124">
        <v>2019</v>
      </c>
    </row>
    <row r="40" spans="1:27" x14ac:dyDescent="0.3">
      <c r="A40" s="9" t="s">
        <v>1</v>
      </c>
      <c r="B40" s="2">
        <f t="shared" ref="B40:AA40" si="4">B20*B30*1000</f>
        <v>2832671940.850729</v>
      </c>
      <c r="C40" s="2">
        <f t="shared" si="4"/>
        <v>3032710231.565516</v>
      </c>
      <c r="D40" s="2">
        <f t="shared" si="4"/>
        <v>3396332224.0485539</v>
      </c>
      <c r="E40" s="2">
        <f t="shared" si="4"/>
        <v>3830027362.6127419</v>
      </c>
      <c r="F40" s="2">
        <f t="shared" si="4"/>
        <v>4299874957.9033794</v>
      </c>
      <c r="G40" s="2">
        <f t="shared" si="4"/>
        <v>4779315616.0984955</v>
      </c>
      <c r="H40" s="2">
        <f t="shared" si="4"/>
        <v>5255818534.1154318</v>
      </c>
      <c r="I40" s="2">
        <f t="shared" si="4"/>
        <v>5615261634.2109165</v>
      </c>
      <c r="J40" s="2">
        <f t="shared" si="4"/>
        <v>6008932486.8111639</v>
      </c>
      <c r="K40" s="2">
        <f t="shared" si="4"/>
        <v>6095009163.1618605</v>
      </c>
      <c r="L40" s="2">
        <f t="shared" si="4"/>
        <v>6303580553.7409449</v>
      </c>
      <c r="M40" s="2">
        <f t="shared" si="4"/>
        <v>6643212707.2767801</v>
      </c>
      <c r="N40" s="2">
        <f t="shared" si="4"/>
        <v>7110453659.3660803</v>
      </c>
      <c r="O40" s="2">
        <f t="shared" si="4"/>
        <v>8150496365.5829716</v>
      </c>
      <c r="P40" s="2">
        <f t="shared" si="4"/>
        <v>8578605043.5503721</v>
      </c>
      <c r="Q40" s="2">
        <f t="shared" si="4"/>
        <v>7379531711.2533159</v>
      </c>
      <c r="R40" s="2">
        <f t="shared" si="4"/>
        <v>5752256886.5676298</v>
      </c>
      <c r="S40" s="2">
        <f t="shared" si="4"/>
        <v>5317507242.7199459</v>
      </c>
      <c r="T40" s="2">
        <f t="shared" si="4"/>
        <v>6416435745.5267906</v>
      </c>
      <c r="U40" s="2">
        <f t="shared" si="4"/>
        <v>6991454989.14184</v>
      </c>
      <c r="V40" s="2">
        <f t="shared" si="4"/>
        <v>6928427755.4018784</v>
      </c>
      <c r="W40" s="2">
        <f t="shared" si="4"/>
        <v>6863925720.9983225</v>
      </c>
      <c r="X40" s="2">
        <f t="shared" si="4"/>
        <v>7491421141.8255711</v>
      </c>
      <c r="Y40" s="2">
        <f t="shared" si="4"/>
        <v>8076866199.4527588</v>
      </c>
      <c r="Z40" s="2">
        <f t="shared" si="4"/>
        <v>8494698987.9037333</v>
      </c>
      <c r="AA40" s="2">
        <f t="shared" si="4"/>
        <v>8496350934.3497105</v>
      </c>
    </row>
    <row r="41" spans="1:27" x14ac:dyDescent="0.3">
      <c r="A41" s="9" t="s">
        <v>2</v>
      </c>
      <c r="B41" s="2">
        <f t="shared" ref="B41:AA41" si="5">B21*B31*1000</f>
        <v>1631991803.9850261</v>
      </c>
      <c r="C41" s="2">
        <f t="shared" si="5"/>
        <v>1660657231.8982108</v>
      </c>
      <c r="D41" s="2">
        <f t="shared" si="5"/>
        <v>1738427077.798738</v>
      </c>
      <c r="E41" s="2">
        <f t="shared" si="5"/>
        <v>2042535811.7025609</v>
      </c>
      <c r="F41" s="2">
        <f t="shared" si="5"/>
        <v>2447273144.5599732</v>
      </c>
      <c r="G41" s="2">
        <f t="shared" si="5"/>
        <v>2713089862.9109073</v>
      </c>
      <c r="H41" s="2">
        <f t="shared" si="5"/>
        <v>2751833860.8838544</v>
      </c>
      <c r="I41" s="2">
        <f t="shared" si="5"/>
        <v>2643965811.9739895</v>
      </c>
      <c r="J41" s="2">
        <f t="shared" si="5"/>
        <v>2682159815.1187582</v>
      </c>
      <c r="K41" s="2">
        <f t="shared" si="5"/>
        <v>2751546610.3537817</v>
      </c>
      <c r="L41" s="2">
        <f t="shared" si="5"/>
        <v>2888906166.5847311</v>
      </c>
      <c r="M41" s="2">
        <f t="shared" si="5"/>
        <v>3061445785.7437153</v>
      </c>
      <c r="N41" s="2">
        <f t="shared" si="5"/>
        <v>3056672515.3516378</v>
      </c>
      <c r="O41" s="2">
        <f t="shared" si="5"/>
        <v>2989525657.3513074</v>
      </c>
      <c r="P41" s="2">
        <f t="shared" si="5"/>
        <v>2771755159.2688265</v>
      </c>
      <c r="Q41" s="2">
        <f t="shared" si="5"/>
        <v>2471369141.0874395</v>
      </c>
      <c r="R41" s="2">
        <f t="shared" si="5"/>
        <v>2288924402.8837237</v>
      </c>
      <c r="S41" s="2">
        <f t="shared" si="5"/>
        <v>2348347114.4797544</v>
      </c>
      <c r="T41" s="2">
        <f t="shared" si="5"/>
        <v>2666094097.6251016</v>
      </c>
      <c r="U41" s="2">
        <f t="shared" si="5"/>
        <v>3009790307.9743581</v>
      </c>
      <c r="V41" s="2">
        <f t="shared" si="5"/>
        <v>3229711784.3735685</v>
      </c>
      <c r="W41" s="2">
        <f t="shared" si="5"/>
        <v>3119030240.0040712</v>
      </c>
      <c r="X41" s="2">
        <f t="shared" si="5"/>
        <v>3000618297.5366969</v>
      </c>
      <c r="Y41" s="2">
        <f t="shared" si="5"/>
        <v>2813689803.3959017</v>
      </c>
      <c r="Z41" s="2">
        <f t="shared" si="5"/>
        <v>2826443061.8942704</v>
      </c>
      <c r="AA41" s="2">
        <f t="shared" si="5"/>
        <v>2800697497.6356125</v>
      </c>
    </row>
    <row r="42" spans="1:27" x14ac:dyDescent="0.3">
      <c r="A42" s="9" t="s">
        <v>3</v>
      </c>
      <c r="B42" s="2">
        <f t="shared" ref="B42:AA42" si="6">B22*B32*1000</f>
        <v>4896540740.5276642</v>
      </c>
      <c r="C42" s="2">
        <f t="shared" si="6"/>
        <v>4256318082.9202328</v>
      </c>
      <c r="D42" s="2">
        <f t="shared" si="6"/>
        <v>3667850418.7516489</v>
      </c>
      <c r="E42" s="2">
        <f t="shared" si="6"/>
        <v>3666378243.6690946</v>
      </c>
      <c r="F42" s="2">
        <f t="shared" si="6"/>
        <v>4677698814.1796961</v>
      </c>
      <c r="G42" s="2">
        <f t="shared" si="6"/>
        <v>5376635644.7992907</v>
      </c>
      <c r="H42" s="2">
        <f t="shared" si="6"/>
        <v>5630616234.6515961</v>
      </c>
      <c r="I42" s="2">
        <f t="shared" si="6"/>
        <v>5989121586.7419281</v>
      </c>
      <c r="J42" s="2">
        <f t="shared" si="6"/>
        <v>6764037281.836997</v>
      </c>
      <c r="K42" s="2">
        <f t="shared" si="6"/>
        <v>8222231471.7445698</v>
      </c>
      <c r="L42" s="2">
        <f t="shared" si="6"/>
        <v>9989938053.1221294</v>
      </c>
      <c r="M42" s="2">
        <f t="shared" si="6"/>
        <v>11640343537.589214</v>
      </c>
      <c r="N42" s="2">
        <f t="shared" si="6"/>
        <v>12143960342.383423</v>
      </c>
      <c r="O42" s="2">
        <f t="shared" si="6"/>
        <v>11295496980.155716</v>
      </c>
      <c r="P42" s="2">
        <f t="shared" si="6"/>
        <v>9607509118.4574966</v>
      </c>
      <c r="Q42" s="2">
        <f t="shared" si="6"/>
        <v>7313734793.6886082</v>
      </c>
      <c r="R42" s="2">
        <f t="shared" si="6"/>
        <v>6290697969.928504</v>
      </c>
      <c r="S42" s="2">
        <f t="shared" si="6"/>
        <v>5191618680.5126476</v>
      </c>
      <c r="T42" s="2">
        <f t="shared" si="6"/>
        <v>4705034559.8241062</v>
      </c>
      <c r="U42" s="2">
        <f t="shared" si="6"/>
        <v>5032263416.1278658</v>
      </c>
      <c r="V42" s="2">
        <f t="shared" si="6"/>
        <v>6168771281.6752586</v>
      </c>
      <c r="W42" s="2">
        <f t="shared" si="6"/>
        <v>7391026322.3225203</v>
      </c>
      <c r="X42" s="2">
        <f t="shared" si="6"/>
        <v>7978281634.5882101</v>
      </c>
      <c r="Y42" s="2">
        <f t="shared" si="6"/>
        <v>8795639190.8727036</v>
      </c>
      <c r="Z42" s="2">
        <f t="shared" si="6"/>
        <v>9071567471.5985851</v>
      </c>
      <c r="AA42" s="2">
        <f t="shared" si="6"/>
        <v>9270656661.296278</v>
      </c>
    </row>
    <row r="43" spans="1:27" x14ac:dyDescent="0.3">
      <c r="A43" s="9" t="s">
        <v>4</v>
      </c>
      <c r="B43" s="2">
        <f t="shared" ref="B43:AA43" si="7">B23*B33*1000</f>
        <v>2305880360.5430455</v>
      </c>
      <c r="C43" s="2">
        <f t="shared" si="7"/>
        <v>2480168009.6673608</v>
      </c>
      <c r="D43" s="2">
        <f t="shared" si="7"/>
        <v>2732505032.1599236</v>
      </c>
      <c r="E43" s="2">
        <f t="shared" si="7"/>
        <v>3042912218.9815378</v>
      </c>
      <c r="F43" s="2">
        <f t="shared" si="7"/>
        <v>3394201195.603476</v>
      </c>
      <c r="G43" s="2">
        <f t="shared" si="7"/>
        <v>3496078267.7800431</v>
      </c>
      <c r="H43" s="2">
        <f t="shared" si="7"/>
        <v>3522961963.0892143</v>
      </c>
      <c r="I43" s="2">
        <f t="shared" si="7"/>
        <v>3371930124.4895501</v>
      </c>
      <c r="J43" s="2">
        <f t="shared" si="7"/>
        <v>3548577284.9196095</v>
      </c>
      <c r="K43" s="2">
        <f t="shared" si="7"/>
        <v>3640498330.39182</v>
      </c>
      <c r="L43" s="2">
        <f t="shared" si="7"/>
        <v>3926375944.002686</v>
      </c>
      <c r="M43" s="2">
        <f t="shared" si="7"/>
        <v>4326876288.4521646</v>
      </c>
      <c r="N43" s="2">
        <f t="shared" si="7"/>
        <v>4825598122.7085161</v>
      </c>
      <c r="O43" s="2">
        <f t="shared" si="7"/>
        <v>5471824545.6545563</v>
      </c>
      <c r="P43" s="2">
        <f t="shared" si="7"/>
        <v>5594778852.2191763</v>
      </c>
      <c r="Q43" s="2">
        <f t="shared" si="7"/>
        <v>5078139735.2895279</v>
      </c>
      <c r="R43" s="2">
        <f t="shared" si="7"/>
        <v>4409358891.6751728</v>
      </c>
      <c r="S43" s="2">
        <f t="shared" si="7"/>
        <v>4589127182.0911293</v>
      </c>
      <c r="T43" s="2">
        <f t="shared" si="7"/>
        <v>5359087542.1943827</v>
      </c>
      <c r="U43" s="2">
        <f t="shared" si="7"/>
        <v>5652381148.1292524</v>
      </c>
      <c r="V43" s="2">
        <f t="shared" si="7"/>
        <v>5570627841.749568</v>
      </c>
      <c r="W43" s="2">
        <f t="shared" si="7"/>
        <v>5003129586.3164167</v>
      </c>
      <c r="X43" s="2">
        <f t="shared" si="7"/>
        <v>4874690385.8567429</v>
      </c>
      <c r="Y43" s="2">
        <f t="shared" si="7"/>
        <v>4742512125.0827112</v>
      </c>
      <c r="Z43" s="2">
        <f t="shared" si="7"/>
        <v>4869050295.2537441</v>
      </c>
      <c r="AA43" s="2">
        <f t="shared" si="7"/>
        <v>4978549694.0762444</v>
      </c>
    </row>
    <row r="44" spans="1:27" x14ac:dyDescent="0.3">
      <c r="A44" s="1" t="s">
        <v>7</v>
      </c>
    </row>
    <row r="45" spans="1:27" x14ac:dyDescent="0.3">
      <c r="A45" s="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59999389629810485"/>
  </sheetPr>
  <dimension ref="A1:DB21"/>
  <sheetViews>
    <sheetView zoomScaleNormal="100" workbookViewId="0">
      <pane xSplit="1" topLeftCell="B1" activePane="topRight" state="frozen"/>
      <selection pane="topRight" activeCell="A2" sqref="A2"/>
    </sheetView>
  </sheetViews>
  <sheetFormatPr defaultColWidth="8.6640625" defaultRowHeight="14.4" x14ac:dyDescent="0.3"/>
  <cols>
    <col min="1" max="1" width="12.5546875" style="5" customWidth="1"/>
    <col min="2" max="4" width="14.44140625" style="5" customWidth="1"/>
    <col min="5" max="5" width="14.44140625" style="30" customWidth="1"/>
    <col min="6" max="7" width="14.44140625" style="1" customWidth="1"/>
    <col min="8" max="8" width="14.44140625" style="3" customWidth="1"/>
    <col min="9" max="12" width="14.44140625" style="5" customWidth="1"/>
    <col min="13" max="111" width="14.44140625" style="1" customWidth="1"/>
    <col min="112" max="16384" width="8.6640625" style="1"/>
  </cols>
  <sheetData>
    <row r="1" spans="1:106" s="120" customFormat="1" ht="15.6" x14ac:dyDescent="0.3">
      <c r="A1" s="4" t="s">
        <v>242</v>
      </c>
      <c r="B1" s="125"/>
      <c r="C1" s="125"/>
      <c r="D1" s="125"/>
      <c r="H1" s="119"/>
      <c r="I1" s="125"/>
      <c r="J1" s="125"/>
      <c r="K1" s="125"/>
      <c r="L1" s="125"/>
    </row>
    <row r="2" spans="1:106" s="30" customFormat="1" x14ac:dyDescent="0.3">
      <c r="A2" s="126"/>
      <c r="B2" s="126"/>
      <c r="C2" s="126"/>
      <c r="D2" s="126"/>
      <c r="H2" s="9"/>
      <c r="I2" s="126"/>
      <c r="J2" s="126"/>
      <c r="K2" s="126"/>
      <c r="L2" s="126"/>
    </row>
    <row r="3" spans="1:106" s="66" customFormat="1" x14ac:dyDescent="0.3">
      <c r="A3" s="127" t="s">
        <v>226</v>
      </c>
      <c r="B3" s="128"/>
      <c r="C3" s="128"/>
      <c r="D3" s="128"/>
      <c r="H3" s="121"/>
      <c r="I3" s="128"/>
      <c r="J3" s="128"/>
      <c r="K3" s="128"/>
      <c r="L3" s="128"/>
    </row>
    <row r="4" spans="1:106" s="30" customFormat="1" x14ac:dyDescent="0.3">
      <c r="A4" s="126"/>
      <c r="B4" s="126"/>
      <c r="C4" s="126"/>
      <c r="D4" s="126"/>
      <c r="H4" s="9"/>
      <c r="I4" s="126"/>
      <c r="J4" s="126"/>
      <c r="K4" s="126"/>
      <c r="L4" s="126"/>
    </row>
    <row r="5" spans="1:106" ht="15" customHeight="1" x14ac:dyDescent="0.3">
      <c r="A5" s="71"/>
      <c r="B5" s="3">
        <v>1994</v>
      </c>
      <c r="C5" s="3"/>
      <c r="D5" s="3"/>
      <c r="E5" s="3"/>
      <c r="F5" s="3">
        <v>1995</v>
      </c>
      <c r="G5" s="3"/>
      <c r="I5" s="3"/>
      <c r="J5" s="3">
        <v>1996</v>
      </c>
      <c r="K5" s="3"/>
      <c r="L5" s="3"/>
      <c r="M5" s="3"/>
      <c r="N5" s="3">
        <v>1997</v>
      </c>
      <c r="O5" s="3"/>
      <c r="P5" s="3"/>
      <c r="Q5" s="3"/>
      <c r="R5" s="3">
        <v>1998</v>
      </c>
      <c r="S5" s="3"/>
      <c r="T5" s="3"/>
      <c r="U5" s="3"/>
      <c r="V5" s="3">
        <v>1999</v>
      </c>
      <c r="W5" s="3"/>
      <c r="X5" s="3"/>
      <c r="Y5" s="3"/>
      <c r="Z5" s="3">
        <v>2000</v>
      </c>
      <c r="AA5" s="3"/>
      <c r="AB5" s="3"/>
      <c r="AC5" s="3"/>
      <c r="AD5" s="3">
        <v>2001</v>
      </c>
      <c r="AE5" s="3"/>
      <c r="AF5" s="3"/>
      <c r="AG5" s="3"/>
      <c r="AH5" s="3">
        <v>2002</v>
      </c>
      <c r="AI5" s="3"/>
      <c r="AJ5" s="3"/>
      <c r="AK5" s="3"/>
      <c r="AL5" s="3">
        <v>2003</v>
      </c>
      <c r="AM5" s="3"/>
      <c r="AN5" s="3"/>
      <c r="AO5" s="3"/>
      <c r="AP5" s="3">
        <v>2004</v>
      </c>
      <c r="AQ5" s="3"/>
      <c r="AR5" s="3"/>
      <c r="AS5" s="3"/>
      <c r="AT5" s="3">
        <v>2005</v>
      </c>
      <c r="AU5" s="3"/>
      <c r="AV5" s="3"/>
      <c r="AW5" s="3"/>
      <c r="AX5" s="3">
        <v>2006</v>
      </c>
      <c r="AY5" s="3"/>
      <c r="AZ5" s="3"/>
      <c r="BA5" s="3"/>
      <c r="BB5" s="3">
        <v>2007</v>
      </c>
      <c r="BC5" s="3"/>
      <c r="BD5" s="3"/>
      <c r="BE5" s="3"/>
      <c r="BF5" s="3">
        <v>2008</v>
      </c>
      <c r="BG5" s="3"/>
      <c r="BH5" s="3"/>
      <c r="BI5" s="3"/>
      <c r="BJ5" s="3">
        <v>2009</v>
      </c>
      <c r="BK5" s="3"/>
      <c r="BL5" s="3"/>
      <c r="BM5" s="3"/>
      <c r="BN5" s="3">
        <v>2010</v>
      </c>
      <c r="BO5" s="3"/>
      <c r="BP5" s="3"/>
      <c r="BQ5" s="3"/>
      <c r="BR5" s="3">
        <v>2011</v>
      </c>
      <c r="BS5" s="3"/>
      <c r="BT5" s="3"/>
      <c r="BU5" s="3"/>
      <c r="BV5" s="3">
        <v>2012</v>
      </c>
      <c r="BW5" s="3"/>
      <c r="BX5" s="3"/>
      <c r="BY5" s="3"/>
      <c r="BZ5" s="3">
        <v>2013</v>
      </c>
      <c r="CA5" s="3"/>
      <c r="CB5" s="3"/>
      <c r="CC5" s="3"/>
      <c r="CD5" s="3">
        <v>2014</v>
      </c>
      <c r="CE5" s="3"/>
      <c r="CF5" s="3"/>
      <c r="CG5" s="3"/>
      <c r="CH5" s="3">
        <v>2015</v>
      </c>
      <c r="CI5" s="3"/>
      <c r="CJ5" s="3"/>
      <c r="CK5" s="3"/>
      <c r="CL5" s="3">
        <v>2016</v>
      </c>
      <c r="CM5" s="3"/>
      <c r="CN5" s="3"/>
      <c r="CO5" s="3"/>
      <c r="CP5" s="3">
        <v>2017</v>
      </c>
      <c r="CQ5" s="3"/>
      <c r="CR5" s="3"/>
      <c r="CT5" s="3">
        <v>2018</v>
      </c>
      <c r="CX5" s="3">
        <v>2019</v>
      </c>
    </row>
    <row r="6" spans="1:106" x14ac:dyDescent="0.3">
      <c r="A6" s="74" t="s">
        <v>1</v>
      </c>
      <c r="B6" s="230">
        <f>'Table 1_Ann Exp'!B$40</f>
        <v>2832671940.850729</v>
      </c>
      <c r="C6" s="230"/>
      <c r="D6" s="230"/>
      <c r="E6" s="230"/>
      <c r="F6" s="230">
        <f>'Table 1_Ann Exp'!C$40</f>
        <v>3032710231.565516</v>
      </c>
      <c r="G6" s="230"/>
      <c r="H6" s="230"/>
      <c r="I6" s="230"/>
      <c r="J6" s="230">
        <f>'Table 1_Ann Exp'!D$40</f>
        <v>3396332224.0485539</v>
      </c>
      <c r="K6" s="230"/>
      <c r="L6" s="230"/>
      <c r="M6" s="230"/>
      <c r="N6" s="230">
        <f>'Table 1_Ann Exp'!E$40</f>
        <v>3830027362.6127419</v>
      </c>
      <c r="O6" s="230"/>
      <c r="P6" s="230"/>
      <c r="Q6" s="230"/>
      <c r="R6" s="230">
        <f>'Table 1_Ann Exp'!F$40</f>
        <v>4299874957.9033794</v>
      </c>
      <c r="S6" s="230"/>
      <c r="T6" s="230"/>
      <c r="U6" s="230"/>
      <c r="V6" s="230">
        <f>'Table 1_Ann Exp'!G$40</f>
        <v>4779315616.0984955</v>
      </c>
      <c r="W6" s="230"/>
      <c r="X6" s="230"/>
      <c r="Y6" s="230"/>
      <c r="Z6" s="230">
        <f>'Table 1_Ann Exp'!H$40</f>
        <v>5255818534.1154318</v>
      </c>
      <c r="AA6" s="230"/>
      <c r="AB6" s="230"/>
      <c r="AC6" s="230"/>
      <c r="AD6" s="230">
        <f>'Table 1_Ann Exp'!I$40</f>
        <v>5615261634.2109165</v>
      </c>
      <c r="AE6" s="230"/>
      <c r="AF6" s="230"/>
      <c r="AG6" s="230"/>
      <c r="AH6" s="230">
        <f>'Table 1_Ann Exp'!J$40</f>
        <v>6008932486.8111639</v>
      </c>
      <c r="AI6" s="230"/>
      <c r="AJ6" s="230"/>
      <c r="AK6" s="230"/>
      <c r="AL6" s="230">
        <f>'Table 1_Ann Exp'!K$40</f>
        <v>6095009163.1618605</v>
      </c>
      <c r="AM6" s="230"/>
      <c r="AN6" s="230"/>
      <c r="AO6" s="230"/>
      <c r="AP6" s="230">
        <f>'Table 1_Ann Exp'!L$40</f>
        <v>6303580553.7409449</v>
      </c>
      <c r="AQ6" s="230"/>
      <c r="AR6" s="230"/>
      <c r="AS6" s="230"/>
      <c r="AT6" s="230">
        <f>'Table 1_Ann Exp'!M$40</f>
        <v>6643212707.2767801</v>
      </c>
      <c r="AU6" s="230"/>
      <c r="AV6" s="230"/>
      <c r="AW6" s="230"/>
      <c r="AX6" s="230">
        <f>'Table 1_Ann Exp'!N$40</f>
        <v>7110453659.3660803</v>
      </c>
      <c r="AY6" s="230"/>
      <c r="AZ6" s="230"/>
      <c r="BA6" s="230"/>
      <c r="BB6" s="230">
        <f>'Table 1_Ann Exp'!O$40</f>
        <v>8150496365.5829716</v>
      </c>
      <c r="BC6" s="230"/>
      <c r="BD6" s="230"/>
      <c r="BE6" s="230"/>
      <c r="BF6" s="230">
        <f>'Table 1_Ann Exp'!P$40</f>
        <v>8578605043.5503721</v>
      </c>
      <c r="BG6" s="230"/>
      <c r="BH6" s="230"/>
      <c r="BI6" s="230"/>
      <c r="BJ6" s="230">
        <f>'Table 1_Ann Exp'!Q$40</f>
        <v>7379531711.2533159</v>
      </c>
      <c r="BK6" s="230"/>
      <c r="BL6" s="230"/>
      <c r="BM6" s="230"/>
      <c r="BN6" s="230">
        <f>'Table 1_Ann Exp'!R$40</f>
        <v>5752256886.5676298</v>
      </c>
      <c r="BO6" s="230"/>
      <c r="BP6" s="230"/>
      <c r="BQ6" s="230"/>
      <c r="BR6" s="230">
        <f>'Table 1_Ann Exp'!S$40</f>
        <v>5317507242.7199459</v>
      </c>
      <c r="BS6" s="230"/>
      <c r="BT6" s="230"/>
      <c r="BU6" s="230"/>
      <c r="BV6" s="230">
        <f>'Table 1_Ann Exp'!T$40</f>
        <v>6416435745.5267906</v>
      </c>
      <c r="BW6" s="230"/>
      <c r="BX6" s="230"/>
      <c r="BY6" s="230"/>
      <c r="BZ6" s="230">
        <f>'Table 1_Ann Exp'!U$40</f>
        <v>6991454989.14184</v>
      </c>
      <c r="CA6" s="230"/>
      <c r="CB6" s="230"/>
      <c r="CC6" s="230"/>
      <c r="CD6" s="230">
        <f>'Table 1_Ann Exp'!V$40</f>
        <v>6928427755.4018784</v>
      </c>
      <c r="CE6" s="230"/>
      <c r="CF6" s="230"/>
      <c r="CG6" s="230"/>
      <c r="CH6" s="230">
        <f>'Table 1_Ann Exp'!W$40</f>
        <v>6863925720.9983225</v>
      </c>
      <c r="CI6" s="230"/>
      <c r="CJ6" s="230"/>
      <c r="CK6" s="230"/>
      <c r="CL6" s="230">
        <f>'Table 1_Ann Exp'!X$40</f>
        <v>7491421141.8255711</v>
      </c>
      <c r="CM6" s="230"/>
      <c r="CN6" s="230"/>
      <c r="CO6" s="230"/>
      <c r="CP6" s="230">
        <f>'Table 1_Ann Exp'!Y$40</f>
        <v>8076866199.4527588</v>
      </c>
      <c r="CQ6" s="230"/>
      <c r="CR6" s="230"/>
      <c r="CS6" s="102"/>
      <c r="CT6" s="230">
        <f>'Table 1_Ann Exp'!Z$40</f>
        <v>8494698987.9037333</v>
      </c>
      <c r="CU6" s="102"/>
      <c r="CV6" s="102"/>
      <c r="CW6" s="102"/>
      <c r="CX6" s="230">
        <f>'Table 1_Ann Exp'!AA$40</f>
        <v>8496350934.3497105</v>
      </c>
    </row>
    <row r="7" spans="1:106" x14ac:dyDescent="0.3">
      <c r="A7" s="74" t="s">
        <v>2</v>
      </c>
      <c r="B7" s="230">
        <f>'Table 1_Ann Exp'!B$41</f>
        <v>1631991803.9850261</v>
      </c>
      <c r="C7" s="230"/>
      <c r="D7" s="230"/>
      <c r="E7" s="230"/>
      <c r="F7" s="230">
        <f>'Table 1_Ann Exp'!C$41</f>
        <v>1660657231.8982108</v>
      </c>
      <c r="G7" s="230"/>
      <c r="H7" s="230"/>
      <c r="I7" s="230"/>
      <c r="J7" s="230">
        <f>'Table 1_Ann Exp'!D$41</f>
        <v>1738427077.798738</v>
      </c>
      <c r="K7" s="230"/>
      <c r="L7" s="230"/>
      <c r="M7" s="230"/>
      <c r="N7" s="230">
        <f>'Table 1_Ann Exp'!E$41</f>
        <v>2042535811.7025609</v>
      </c>
      <c r="O7" s="230"/>
      <c r="P7" s="230"/>
      <c r="Q7" s="230"/>
      <c r="R7" s="230">
        <f>'Table 1_Ann Exp'!F$41</f>
        <v>2447273144.5599732</v>
      </c>
      <c r="S7" s="230"/>
      <c r="T7" s="230"/>
      <c r="U7" s="230"/>
      <c r="V7" s="230">
        <f>'Table 1_Ann Exp'!G$41</f>
        <v>2713089862.9109073</v>
      </c>
      <c r="W7" s="230"/>
      <c r="X7" s="230"/>
      <c r="Y7" s="230"/>
      <c r="Z7" s="230">
        <f>'Table 1_Ann Exp'!H$41</f>
        <v>2751833860.8838544</v>
      </c>
      <c r="AA7" s="230"/>
      <c r="AB7" s="230"/>
      <c r="AC7" s="230"/>
      <c r="AD7" s="230">
        <f>'Table 1_Ann Exp'!I$41</f>
        <v>2643965811.9739895</v>
      </c>
      <c r="AE7" s="230"/>
      <c r="AF7" s="230"/>
      <c r="AG7" s="230"/>
      <c r="AH7" s="230">
        <f>'Table 1_Ann Exp'!J$41</f>
        <v>2682159815.1187582</v>
      </c>
      <c r="AI7" s="230"/>
      <c r="AJ7" s="230"/>
      <c r="AK7" s="230"/>
      <c r="AL7" s="230">
        <f>'Table 1_Ann Exp'!K$41</f>
        <v>2751546610.3537817</v>
      </c>
      <c r="AM7" s="230"/>
      <c r="AN7" s="230"/>
      <c r="AO7" s="230"/>
      <c r="AP7" s="230">
        <f>'Table 1_Ann Exp'!L$41</f>
        <v>2888906166.5847311</v>
      </c>
      <c r="AQ7" s="230"/>
      <c r="AR7" s="230"/>
      <c r="AS7" s="230"/>
      <c r="AT7" s="230">
        <f>'Table 1_Ann Exp'!M$41</f>
        <v>3061445785.7437153</v>
      </c>
      <c r="AU7" s="230"/>
      <c r="AV7" s="230"/>
      <c r="AW7" s="230"/>
      <c r="AX7" s="230">
        <f>'Table 1_Ann Exp'!N$41</f>
        <v>3056672515.3516378</v>
      </c>
      <c r="AY7" s="230"/>
      <c r="AZ7" s="230"/>
      <c r="BA7" s="230"/>
      <c r="BB7" s="230">
        <f>'Table 1_Ann Exp'!O$41</f>
        <v>2989525657.3513074</v>
      </c>
      <c r="BC7" s="230"/>
      <c r="BD7" s="230"/>
      <c r="BE7" s="230"/>
      <c r="BF7" s="230">
        <f>'Table 1_Ann Exp'!P$41</f>
        <v>2771755159.2688265</v>
      </c>
      <c r="BG7" s="230"/>
      <c r="BH7" s="230"/>
      <c r="BI7" s="230"/>
      <c r="BJ7" s="230">
        <f>'Table 1_Ann Exp'!Q$41</f>
        <v>2471369141.0874395</v>
      </c>
      <c r="BK7" s="230"/>
      <c r="BL7" s="230"/>
      <c r="BM7" s="230"/>
      <c r="BN7" s="230">
        <f>'Table 1_Ann Exp'!R$41</f>
        <v>2288924402.8837237</v>
      </c>
      <c r="BO7" s="230"/>
      <c r="BP7" s="230"/>
      <c r="BQ7" s="230"/>
      <c r="BR7" s="230">
        <f>'Table 1_Ann Exp'!S$41</f>
        <v>2348347114.4797544</v>
      </c>
      <c r="BS7" s="230"/>
      <c r="BT7" s="230"/>
      <c r="BU7" s="230"/>
      <c r="BV7" s="230">
        <f>'Table 1_Ann Exp'!T$41</f>
        <v>2666094097.6251016</v>
      </c>
      <c r="BW7" s="230"/>
      <c r="BX7" s="230"/>
      <c r="BY7" s="230"/>
      <c r="BZ7" s="230">
        <f>'Table 1_Ann Exp'!U$41</f>
        <v>3009790307.9743581</v>
      </c>
      <c r="CA7" s="230"/>
      <c r="CB7" s="230"/>
      <c r="CC7" s="230"/>
      <c r="CD7" s="230">
        <f>'Table 1_Ann Exp'!V$41</f>
        <v>3229711784.3735685</v>
      </c>
      <c r="CE7" s="230"/>
      <c r="CF7" s="230"/>
      <c r="CG7" s="230"/>
      <c r="CH7" s="230">
        <f>'Table 1_Ann Exp'!W$41</f>
        <v>3119030240.0040712</v>
      </c>
      <c r="CI7" s="230"/>
      <c r="CJ7" s="230"/>
      <c r="CK7" s="230"/>
      <c r="CL7" s="230">
        <f>'Table 1_Ann Exp'!X$41</f>
        <v>3000618297.5366969</v>
      </c>
      <c r="CM7" s="230"/>
      <c r="CN7" s="230"/>
      <c r="CO7" s="230"/>
      <c r="CP7" s="230">
        <f>'Table 1_Ann Exp'!Y$41</f>
        <v>2813689803.3959017</v>
      </c>
      <c r="CQ7" s="230"/>
      <c r="CR7" s="230"/>
      <c r="CS7" s="102"/>
      <c r="CT7" s="230">
        <f>'Table 1_Ann Exp'!Z$41</f>
        <v>2826443061.8942704</v>
      </c>
      <c r="CU7" s="102"/>
      <c r="CV7" s="102"/>
      <c r="CW7" s="102"/>
      <c r="CX7" s="230">
        <f>'Table 1_Ann Exp'!AA$41</f>
        <v>2800697497.6356125</v>
      </c>
    </row>
    <row r="8" spans="1:106" x14ac:dyDescent="0.3">
      <c r="A8" s="74" t="s">
        <v>3</v>
      </c>
      <c r="B8" s="230">
        <f>'Table 1_Ann Exp'!B$42</f>
        <v>4896540740.5276642</v>
      </c>
      <c r="C8" s="230"/>
      <c r="D8" s="230"/>
      <c r="E8" s="230"/>
      <c r="F8" s="230">
        <f>'Table 1_Ann Exp'!C$42</f>
        <v>4256318082.9202328</v>
      </c>
      <c r="G8" s="230"/>
      <c r="H8" s="230"/>
      <c r="I8" s="230"/>
      <c r="J8" s="230">
        <f>'Table 1_Ann Exp'!D$42</f>
        <v>3667850418.7516489</v>
      </c>
      <c r="K8" s="230"/>
      <c r="L8" s="230"/>
      <c r="M8" s="230"/>
      <c r="N8" s="230">
        <f>'Table 1_Ann Exp'!E$42</f>
        <v>3666378243.6690946</v>
      </c>
      <c r="O8" s="230"/>
      <c r="P8" s="230"/>
      <c r="Q8" s="230"/>
      <c r="R8" s="230">
        <f>'Table 1_Ann Exp'!F$42</f>
        <v>4677698814.1796961</v>
      </c>
      <c r="S8" s="230"/>
      <c r="T8" s="230"/>
      <c r="U8" s="230"/>
      <c r="V8" s="230">
        <f>'Table 1_Ann Exp'!G$42</f>
        <v>5376635644.7992907</v>
      </c>
      <c r="W8" s="230"/>
      <c r="X8" s="230"/>
      <c r="Y8" s="230"/>
      <c r="Z8" s="230">
        <f>'Table 1_Ann Exp'!H$42</f>
        <v>5630616234.6515961</v>
      </c>
      <c r="AA8" s="230"/>
      <c r="AB8" s="230"/>
      <c r="AC8" s="230"/>
      <c r="AD8" s="230">
        <f>'Table 1_Ann Exp'!I$42</f>
        <v>5989121586.7419281</v>
      </c>
      <c r="AE8" s="230"/>
      <c r="AF8" s="230"/>
      <c r="AG8" s="230"/>
      <c r="AH8" s="230">
        <f>'Table 1_Ann Exp'!J$42</f>
        <v>6764037281.836997</v>
      </c>
      <c r="AI8" s="230"/>
      <c r="AJ8" s="230"/>
      <c r="AK8" s="230"/>
      <c r="AL8" s="230">
        <f>'Table 1_Ann Exp'!K$42</f>
        <v>8222231471.7445698</v>
      </c>
      <c r="AM8" s="230"/>
      <c r="AN8" s="230"/>
      <c r="AO8" s="230"/>
      <c r="AP8" s="230">
        <f>'Table 1_Ann Exp'!L$42</f>
        <v>9989938053.1221294</v>
      </c>
      <c r="AQ8" s="230"/>
      <c r="AR8" s="230"/>
      <c r="AS8" s="230"/>
      <c r="AT8" s="230">
        <f>'Table 1_Ann Exp'!M$42</f>
        <v>11640343537.589214</v>
      </c>
      <c r="AU8" s="230"/>
      <c r="AV8" s="230"/>
      <c r="AW8" s="230"/>
      <c r="AX8" s="230">
        <f>'Table 1_Ann Exp'!N$42</f>
        <v>12143960342.383423</v>
      </c>
      <c r="AY8" s="230"/>
      <c r="AZ8" s="230"/>
      <c r="BA8" s="230"/>
      <c r="BB8" s="230">
        <f>'Table 1_Ann Exp'!O$42</f>
        <v>11295496980.155716</v>
      </c>
      <c r="BC8" s="230"/>
      <c r="BD8" s="230"/>
      <c r="BE8" s="230"/>
      <c r="BF8" s="230">
        <f>'Table 1_Ann Exp'!P$42</f>
        <v>9607509118.4574966</v>
      </c>
      <c r="BG8" s="230"/>
      <c r="BH8" s="230"/>
      <c r="BI8" s="230"/>
      <c r="BJ8" s="230">
        <f>'Table 1_Ann Exp'!Q$42</f>
        <v>7313734793.6886082</v>
      </c>
      <c r="BK8" s="230"/>
      <c r="BL8" s="230"/>
      <c r="BM8" s="230"/>
      <c r="BN8" s="230">
        <f>'Table 1_Ann Exp'!R$42</f>
        <v>6290697969.928504</v>
      </c>
      <c r="BO8" s="230"/>
      <c r="BP8" s="230"/>
      <c r="BQ8" s="230"/>
      <c r="BR8" s="230">
        <f>'Table 1_Ann Exp'!S$42</f>
        <v>5191618680.5126476</v>
      </c>
      <c r="BS8" s="230"/>
      <c r="BT8" s="230"/>
      <c r="BU8" s="230"/>
      <c r="BV8" s="230">
        <f>'Table 1_Ann Exp'!T$42</f>
        <v>4705034559.8241062</v>
      </c>
      <c r="BW8" s="230"/>
      <c r="BX8" s="230"/>
      <c r="BY8" s="230"/>
      <c r="BZ8" s="230">
        <f>'Table 1_Ann Exp'!U$42</f>
        <v>5032263416.1278658</v>
      </c>
      <c r="CA8" s="230"/>
      <c r="CB8" s="230"/>
      <c r="CC8" s="230"/>
      <c r="CD8" s="230">
        <f>'Table 1_Ann Exp'!V$42</f>
        <v>6168771281.6752586</v>
      </c>
      <c r="CE8" s="230"/>
      <c r="CF8" s="230"/>
      <c r="CG8" s="230"/>
      <c r="CH8" s="230">
        <f>'Table 1_Ann Exp'!W$42</f>
        <v>7391026322.3225203</v>
      </c>
      <c r="CI8" s="230"/>
      <c r="CJ8" s="230"/>
      <c r="CK8" s="230"/>
      <c r="CL8" s="230">
        <f>'Table 1_Ann Exp'!X$42</f>
        <v>7978281634.5882101</v>
      </c>
      <c r="CM8" s="230"/>
      <c r="CN8" s="230"/>
      <c r="CO8" s="230"/>
      <c r="CP8" s="230">
        <f>'Table 1_Ann Exp'!Y$42</f>
        <v>8795639190.8727036</v>
      </c>
      <c r="CQ8" s="230"/>
      <c r="CR8" s="230"/>
      <c r="CS8" s="102"/>
      <c r="CT8" s="230">
        <f>'Table 1_Ann Exp'!Z$42</f>
        <v>9071567471.5985851</v>
      </c>
      <c r="CU8" s="102"/>
      <c r="CV8" s="102"/>
      <c r="CW8" s="102"/>
      <c r="CX8" s="230">
        <f>'Table 1_Ann Exp'!AA$42</f>
        <v>9270656661.296278</v>
      </c>
    </row>
    <row r="9" spans="1:106" x14ac:dyDescent="0.3">
      <c r="A9" s="74" t="s">
        <v>4</v>
      </c>
      <c r="B9" s="230">
        <f>'Table 1_Ann Exp'!B$43</f>
        <v>2305880360.5430455</v>
      </c>
      <c r="C9" s="230"/>
      <c r="D9" s="230"/>
      <c r="E9" s="230"/>
      <c r="F9" s="230">
        <f>'Table 1_Ann Exp'!C$43</f>
        <v>2480168009.6673608</v>
      </c>
      <c r="G9" s="230"/>
      <c r="H9" s="230"/>
      <c r="I9" s="230"/>
      <c r="J9" s="230">
        <f>'Table 1_Ann Exp'!D$43</f>
        <v>2732505032.1599236</v>
      </c>
      <c r="K9" s="230"/>
      <c r="L9" s="230"/>
      <c r="M9" s="230"/>
      <c r="N9" s="230">
        <f>'Table 1_Ann Exp'!E$43</f>
        <v>3042912218.9815378</v>
      </c>
      <c r="O9" s="230"/>
      <c r="P9" s="230"/>
      <c r="Q9" s="230"/>
      <c r="R9" s="230">
        <f>'Table 1_Ann Exp'!F$43</f>
        <v>3394201195.603476</v>
      </c>
      <c r="S9" s="230"/>
      <c r="T9" s="230"/>
      <c r="U9" s="230"/>
      <c r="V9" s="230">
        <f>'Table 1_Ann Exp'!G$43</f>
        <v>3496078267.7800431</v>
      </c>
      <c r="W9" s="230"/>
      <c r="X9" s="230"/>
      <c r="Y9" s="230"/>
      <c r="Z9" s="230">
        <f>'Table 1_Ann Exp'!H$43</f>
        <v>3522961963.0892143</v>
      </c>
      <c r="AA9" s="230"/>
      <c r="AB9" s="230"/>
      <c r="AC9" s="230"/>
      <c r="AD9" s="230">
        <f>'Table 1_Ann Exp'!I$43</f>
        <v>3371930124.4895501</v>
      </c>
      <c r="AE9" s="230"/>
      <c r="AF9" s="230"/>
      <c r="AG9" s="230"/>
      <c r="AH9" s="230">
        <f>'Table 1_Ann Exp'!J$43</f>
        <v>3548577284.9196095</v>
      </c>
      <c r="AI9" s="230"/>
      <c r="AJ9" s="230"/>
      <c r="AK9" s="230"/>
      <c r="AL9" s="230">
        <f>'Table 1_Ann Exp'!K$43</f>
        <v>3640498330.39182</v>
      </c>
      <c r="AM9" s="230"/>
      <c r="AN9" s="230"/>
      <c r="AO9" s="230"/>
      <c r="AP9" s="230">
        <f>'Table 1_Ann Exp'!L$43</f>
        <v>3926375944.002686</v>
      </c>
      <c r="AQ9" s="230"/>
      <c r="AR9" s="230"/>
      <c r="AS9" s="230"/>
      <c r="AT9" s="230">
        <f>'Table 1_Ann Exp'!M$43</f>
        <v>4326876288.4521646</v>
      </c>
      <c r="AU9" s="230"/>
      <c r="AV9" s="230"/>
      <c r="AW9" s="230"/>
      <c r="AX9" s="230">
        <f>'Table 1_Ann Exp'!N$43</f>
        <v>4825598122.7085161</v>
      </c>
      <c r="AY9" s="230"/>
      <c r="AZ9" s="230"/>
      <c r="BA9" s="230"/>
      <c r="BB9" s="230">
        <f>'Table 1_Ann Exp'!O$43</f>
        <v>5471824545.6545563</v>
      </c>
      <c r="BC9" s="230"/>
      <c r="BD9" s="230"/>
      <c r="BE9" s="230"/>
      <c r="BF9" s="230">
        <f>'Table 1_Ann Exp'!P$43</f>
        <v>5594778852.2191763</v>
      </c>
      <c r="BG9" s="230"/>
      <c r="BH9" s="230"/>
      <c r="BI9" s="230"/>
      <c r="BJ9" s="230">
        <f>'Table 1_Ann Exp'!Q$43</f>
        <v>5078139735.2895279</v>
      </c>
      <c r="BK9" s="230"/>
      <c r="BL9" s="230"/>
      <c r="BM9" s="230"/>
      <c r="BN9" s="230">
        <f>'Table 1_Ann Exp'!R$43</f>
        <v>4409358891.6751728</v>
      </c>
      <c r="BO9" s="230"/>
      <c r="BP9" s="230"/>
      <c r="BQ9" s="230"/>
      <c r="BR9" s="230">
        <f>'Table 1_Ann Exp'!S$43</f>
        <v>4589127182.0911293</v>
      </c>
      <c r="BS9" s="230"/>
      <c r="BT9" s="230"/>
      <c r="BU9" s="230"/>
      <c r="BV9" s="230">
        <f>'Table 1_Ann Exp'!T$43</f>
        <v>5359087542.1943827</v>
      </c>
      <c r="BW9" s="230"/>
      <c r="BX9" s="230"/>
      <c r="BY9" s="230"/>
      <c r="BZ9" s="230">
        <f>'Table 1_Ann Exp'!U$43</f>
        <v>5652381148.1292524</v>
      </c>
      <c r="CA9" s="230"/>
      <c r="CB9" s="230"/>
      <c r="CC9" s="230"/>
      <c r="CD9" s="230">
        <f>'Table 1_Ann Exp'!V$43</f>
        <v>5570627841.749568</v>
      </c>
      <c r="CE9" s="230"/>
      <c r="CF9" s="230"/>
      <c r="CG9" s="230"/>
      <c r="CH9" s="230">
        <f>'Table 1_Ann Exp'!W$43</f>
        <v>5003129586.3164167</v>
      </c>
      <c r="CI9" s="230"/>
      <c r="CJ9" s="230"/>
      <c r="CK9" s="230"/>
      <c r="CL9" s="230">
        <f>'Table 1_Ann Exp'!X$43</f>
        <v>4874690385.8567429</v>
      </c>
      <c r="CM9" s="230"/>
      <c r="CN9" s="230"/>
      <c r="CO9" s="230"/>
      <c r="CP9" s="230">
        <f>'Table 1_Ann Exp'!Y$43</f>
        <v>4742512125.0827112</v>
      </c>
      <c r="CQ9" s="230"/>
      <c r="CR9" s="230"/>
      <c r="CS9" s="102"/>
      <c r="CT9" s="230">
        <f>'Table 1_Ann Exp'!Z$43</f>
        <v>4869050295.2537441</v>
      </c>
      <c r="CU9" s="102"/>
      <c r="CV9" s="102"/>
      <c r="CW9" s="102"/>
      <c r="CX9" s="230">
        <f>'Table 1_Ann Exp'!AA$43</f>
        <v>4978549694.0762444</v>
      </c>
    </row>
    <row r="10" spans="1:106" x14ac:dyDescent="0.3">
      <c r="A10" s="72"/>
      <c r="B10" s="30"/>
      <c r="C10" s="30"/>
      <c r="D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T10" s="30"/>
      <c r="CW10" s="5"/>
    </row>
    <row r="11" spans="1:106" s="104" customFormat="1" ht="15" customHeight="1" x14ac:dyDescent="0.3">
      <c r="A11" s="77" t="s">
        <v>10</v>
      </c>
      <c r="B11" s="103">
        <v>0.19380969048452421</v>
      </c>
      <c r="C11" s="103">
        <v>0.27563878193909697</v>
      </c>
      <c r="D11" s="103">
        <v>0.29076453822691134</v>
      </c>
      <c r="E11" s="103">
        <v>0.23978698934946746</v>
      </c>
      <c r="F11" s="103">
        <v>0.19380969048452421</v>
      </c>
      <c r="G11" s="103">
        <v>0.27563878193909697</v>
      </c>
      <c r="H11" s="103">
        <v>0.29076453822691134</v>
      </c>
      <c r="I11" s="103">
        <v>0.23978698934946746</v>
      </c>
      <c r="J11" s="103">
        <v>0.19380969048452421</v>
      </c>
      <c r="K11" s="103">
        <v>0.27563878193909697</v>
      </c>
      <c r="L11" s="103">
        <v>0.29076453822691134</v>
      </c>
      <c r="M11" s="103">
        <v>0.23978698934946746</v>
      </c>
      <c r="N11" s="103">
        <v>0.19380969048452421</v>
      </c>
      <c r="O11" s="103">
        <v>0.27563878193909697</v>
      </c>
      <c r="P11" s="103">
        <v>0.29076453822691134</v>
      </c>
      <c r="Q11" s="103">
        <v>0.23978698934946746</v>
      </c>
      <c r="R11" s="103">
        <v>0.19380969048452421</v>
      </c>
      <c r="S11" s="103">
        <v>0.27563878193909697</v>
      </c>
      <c r="T11" s="103">
        <v>0.29076453822691134</v>
      </c>
      <c r="U11" s="103">
        <v>0.23978698934946746</v>
      </c>
      <c r="V11" s="103">
        <v>0.19380969048452421</v>
      </c>
      <c r="W11" s="103">
        <v>0.27563878193909697</v>
      </c>
      <c r="X11" s="103">
        <v>0.29076453822691134</v>
      </c>
      <c r="Y11" s="103">
        <v>0.23978698934946746</v>
      </c>
      <c r="Z11" s="103">
        <v>0.19380969048452421</v>
      </c>
      <c r="AA11" s="103">
        <v>0.27563878193909697</v>
      </c>
      <c r="AB11" s="103">
        <v>0.29076453822691134</v>
      </c>
      <c r="AC11" s="103">
        <v>0.23978698934946746</v>
      </c>
      <c r="AD11" s="103">
        <v>0.19380969048452421</v>
      </c>
      <c r="AE11" s="103">
        <v>0.27563878193909697</v>
      </c>
      <c r="AF11" s="103">
        <v>0.29076453822691134</v>
      </c>
      <c r="AG11" s="103">
        <v>0.23978698934946746</v>
      </c>
      <c r="AH11" s="103">
        <v>0.19380969048452421</v>
      </c>
      <c r="AI11" s="103">
        <v>0.27563878193909697</v>
      </c>
      <c r="AJ11" s="103">
        <v>0.29076453822691134</v>
      </c>
      <c r="AK11" s="103">
        <v>0.23978698934946746</v>
      </c>
      <c r="AL11" s="103">
        <v>0.19380969048452421</v>
      </c>
      <c r="AM11" s="103">
        <v>0.27563878193909697</v>
      </c>
      <c r="AN11" s="103">
        <v>0.29076453822691134</v>
      </c>
      <c r="AO11" s="103">
        <v>0.23978698934946746</v>
      </c>
      <c r="AP11" s="103">
        <v>0.19380969048452421</v>
      </c>
      <c r="AQ11" s="103">
        <v>0.27563878193909697</v>
      </c>
      <c r="AR11" s="103">
        <v>0.29076453822691134</v>
      </c>
      <c r="AS11" s="103">
        <v>0.23978698934946746</v>
      </c>
      <c r="AT11" s="103">
        <v>0.19380969048452421</v>
      </c>
      <c r="AU11" s="103">
        <v>0.27563878193909697</v>
      </c>
      <c r="AV11" s="103">
        <v>0.29076453822691134</v>
      </c>
      <c r="AW11" s="103">
        <v>0.23978698934946746</v>
      </c>
      <c r="AX11" s="103">
        <v>0.19380969048452421</v>
      </c>
      <c r="AY11" s="103">
        <v>0.27563878193909697</v>
      </c>
      <c r="AZ11" s="103">
        <v>0.29076453822691134</v>
      </c>
      <c r="BA11" s="103">
        <v>0.23978698934946746</v>
      </c>
      <c r="BB11" s="103">
        <v>0.19380969048452421</v>
      </c>
      <c r="BC11" s="103">
        <v>0.27563878193909697</v>
      </c>
      <c r="BD11" s="103">
        <v>0.29076453822691134</v>
      </c>
      <c r="BE11" s="103">
        <v>0.23978698934946746</v>
      </c>
      <c r="BF11" s="103">
        <v>0.19380969048452421</v>
      </c>
      <c r="BG11" s="103">
        <v>0.27563878193909697</v>
      </c>
      <c r="BH11" s="103">
        <v>0.29076453822691134</v>
      </c>
      <c r="BI11" s="103">
        <v>0.23978698934946746</v>
      </c>
      <c r="BJ11" s="103">
        <v>0.19380969048452421</v>
      </c>
      <c r="BK11" s="103">
        <v>0.27563878193909697</v>
      </c>
      <c r="BL11" s="103">
        <v>0.29076453822691134</v>
      </c>
      <c r="BM11" s="103">
        <v>0.23978698934946746</v>
      </c>
      <c r="BN11" s="103">
        <v>0.19380969048452421</v>
      </c>
      <c r="BO11" s="103">
        <v>0.27563878193909697</v>
      </c>
      <c r="BP11" s="103">
        <v>0.29076453822691134</v>
      </c>
      <c r="BQ11" s="103">
        <v>0.23978698934946746</v>
      </c>
      <c r="BR11" s="103">
        <v>0.19380969048452421</v>
      </c>
      <c r="BS11" s="103">
        <v>0.27563878193909697</v>
      </c>
      <c r="BT11" s="103">
        <v>0.29076453822691134</v>
      </c>
      <c r="BU11" s="103">
        <v>0.23978698934946746</v>
      </c>
      <c r="BV11" s="103">
        <v>0.19380969048452421</v>
      </c>
      <c r="BW11" s="103">
        <v>0.27563878193909697</v>
      </c>
      <c r="BX11" s="103">
        <v>0.29076453822691134</v>
      </c>
      <c r="BY11" s="103">
        <v>0.23978698934946746</v>
      </c>
      <c r="BZ11" s="103">
        <v>0.19380969048452421</v>
      </c>
      <c r="CA11" s="103">
        <v>0.27563878193909697</v>
      </c>
      <c r="CB11" s="103">
        <v>0.29076453822691134</v>
      </c>
      <c r="CC11" s="103">
        <v>0.23978698934946746</v>
      </c>
      <c r="CD11" s="103">
        <v>0.19380969048452421</v>
      </c>
      <c r="CE11" s="103">
        <v>0.27563878193909697</v>
      </c>
      <c r="CF11" s="103">
        <v>0.29076453822691134</v>
      </c>
      <c r="CG11" s="103">
        <v>0.23978698934946746</v>
      </c>
      <c r="CH11" s="103">
        <v>0.19380969048452421</v>
      </c>
      <c r="CI11" s="103">
        <v>0.27563878193909697</v>
      </c>
      <c r="CJ11" s="103">
        <v>0.29076453822691134</v>
      </c>
      <c r="CK11" s="103">
        <v>0.23978698934946746</v>
      </c>
      <c r="CL11" s="103">
        <v>0.19380969048452421</v>
      </c>
      <c r="CM11" s="103">
        <v>0.27563878193909697</v>
      </c>
      <c r="CN11" s="103">
        <v>0.29076453822691134</v>
      </c>
      <c r="CO11" s="103">
        <v>0.23978698934946746</v>
      </c>
      <c r="CP11" s="103">
        <v>0.19380969048452421</v>
      </c>
      <c r="CQ11" s="103">
        <v>0.27563878193909697</v>
      </c>
      <c r="CR11" s="103">
        <v>0.29076453822691134</v>
      </c>
      <c r="CS11" s="103">
        <v>0.23978698934946746</v>
      </c>
      <c r="CT11" s="103">
        <v>0.19380969048452421</v>
      </c>
      <c r="CU11" s="103">
        <v>0.27563878193909697</v>
      </c>
      <c r="CV11" s="103">
        <v>0.29076453822691134</v>
      </c>
      <c r="CW11" s="103">
        <v>0.23978698934946746</v>
      </c>
      <c r="CX11" s="103">
        <v>0.19380969048452421</v>
      </c>
      <c r="CY11" s="103">
        <v>0.27563878193909697</v>
      </c>
      <c r="CZ11" s="103">
        <v>0.29076453822691134</v>
      </c>
      <c r="DA11" s="103">
        <v>0.23978698934946746</v>
      </c>
      <c r="DB11" s="103"/>
    </row>
    <row r="12" spans="1:106" x14ac:dyDescent="0.3">
      <c r="A12" s="106"/>
      <c r="B12" s="1"/>
      <c r="C12" s="1"/>
      <c r="D12" s="1"/>
      <c r="E12" s="1"/>
      <c r="H12" s="1"/>
      <c r="I12" s="1"/>
      <c r="J12" s="1"/>
      <c r="K12" s="1"/>
      <c r="L12" s="1"/>
    </row>
    <row r="13" spans="1:106" s="66" customFormat="1" x14ac:dyDescent="0.3">
      <c r="A13" s="127" t="s">
        <v>227</v>
      </c>
    </row>
    <row r="14" spans="1:106" x14ac:dyDescent="0.3">
      <c r="A14" s="106"/>
      <c r="B14" s="1"/>
      <c r="C14" s="1"/>
      <c r="D14" s="1"/>
      <c r="E14" s="1"/>
      <c r="H14" s="1"/>
      <c r="I14" s="1"/>
      <c r="J14" s="1"/>
      <c r="K14" s="1"/>
      <c r="L14" s="1"/>
    </row>
    <row r="15" spans="1:106" s="107" customFormat="1" ht="15" customHeight="1" x14ac:dyDescent="0.3">
      <c r="A15" s="75"/>
      <c r="B15" s="76" t="s">
        <v>34</v>
      </c>
      <c r="C15" s="76" t="s">
        <v>35</v>
      </c>
      <c r="D15" s="76" t="s">
        <v>36</v>
      </c>
      <c r="E15" s="76" t="s">
        <v>37</v>
      </c>
      <c r="F15" s="76" t="s">
        <v>38</v>
      </c>
      <c r="G15" s="76" t="s">
        <v>39</v>
      </c>
      <c r="H15" s="76" t="s">
        <v>40</v>
      </c>
      <c r="I15" s="76" t="s">
        <v>41</v>
      </c>
      <c r="J15" s="76" t="s">
        <v>42</v>
      </c>
      <c r="K15" s="76" t="s">
        <v>43</v>
      </c>
      <c r="L15" s="76" t="s">
        <v>44</v>
      </c>
      <c r="M15" s="76" t="s">
        <v>45</v>
      </c>
      <c r="N15" s="76" t="s">
        <v>46</v>
      </c>
      <c r="O15" s="76" t="s">
        <v>47</v>
      </c>
      <c r="P15" s="76" t="s">
        <v>48</v>
      </c>
      <c r="Q15" s="76" t="s">
        <v>49</v>
      </c>
      <c r="R15" s="76" t="s">
        <v>50</v>
      </c>
      <c r="S15" s="76" t="s">
        <v>51</v>
      </c>
      <c r="T15" s="76" t="s">
        <v>52</v>
      </c>
      <c r="U15" s="76" t="s">
        <v>53</v>
      </c>
      <c r="V15" s="76" t="s">
        <v>54</v>
      </c>
      <c r="W15" s="76" t="s">
        <v>55</v>
      </c>
      <c r="X15" s="76" t="s">
        <v>56</v>
      </c>
      <c r="Y15" s="76" t="s">
        <v>57</v>
      </c>
      <c r="Z15" s="76" t="s">
        <v>58</v>
      </c>
      <c r="AA15" s="76" t="s">
        <v>59</v>
      </c>
      <c r="AB15" s="76" t="s">
        <v>60</v>
      </c>
      <c r="AC15" s="76" t="s">
        <v>61</v>
      </c>
      <c r="AD15" s="76" t="s">
        <v>62</v>
      </c>
      <c r="AE15" s="76" t="s">
        <v>63</v>
      </c>
      <c r="AF15" s="76" t="s">
        <v>64</v>
      </c>
      <c r="AG15" s="76" t="s">
        <v>65</v>
      </c>
      <c r="AH15" s="76" t="s">
        <v>66</v>
      </c>
      <c r="AI15" s="76" t="s">
        <v>67</v>
      </c>
      <c r="AJ15" s="76" t="s">
        <v>68</v>
      </c>
      <c r="AK15" s="76" t="s">
        <v>69</v>
      </c>
      <c r="AL15" s="76" t="s">
        <v>70</v>
      </c>
      <c r="AM15" s="76" t="s">
        <v>71</v>
      </c>
      <c r="AN15" s="76" t="s">
        <v>72</v>
      </c>
      <c r="AO15" s="76" t="s">
        <v>73</v>
      </c>
      <c r="AP15" s="76" t="s">
        <v>74</v>
      </c>
      <c r="AQ15" s="76" t="s">
        <v>75</v>
      </c>
      <c r="AR15" s="76" t="s">
        <v>76</v>
      </c>
      <c r="AS15" s="76" t="s">
        <v>77</v>
      </c>
      <c r="AT15" s="76" t="s">
        <v>78</v>
      </c>
      <c r="AU15" s="76" t="s">
        <v>79</v>
      </c>
      <c r="AV15" s="76" t="s">
        <v>80</v>
      </c>
      <c r="AW15" s="76" t="s">
        <v>81</v>
      </c>
      <c r="AX15" s="76" t="s">
        <v>82</v>
      </c>
      <c r="AY15" s="76" t="s">
        <v>83</v>
      </c>
      <c r="AZ15" s="76" t="s">
        <v>84</v>
      </c>
      <c r="BA15" s="76" t="s">
        <v>85</v>
      </c>
      <c r="BB15" s="76" t="s">
        <v>86</v>
      </c>
      <c r="BC15" s="76" t="s">
        <v>87</v>
      </c>
      <c r="BD15" s="76" t="s">
        <v>88</v>
      </c>
      <c r="BE15" s="76" t="s">
        <v>89</v>
      </c>
      <c r="BF15" s="76" t="s">
        <v>90</v>
      </c>
      <c r="BG15" s="76" t="s">
        <v>91</v>
      </c>
      <c r="BH15" s="76" t="s">
        <v>92</v>
      </c>
      <c r="BI15" s="76" t="s">
        <v>93</v>
      </c>
      <c r="BJ15" s="76" t="s">
        <v>94</v>
      </c>
      <c r="BK15" s="76" t="s">
        <v>95</v>
      </c>
      <c r="BL15" s="76" t="s">
        <v>96</v>
      </c>
      <c r="BM15" s="76" t="s">
        <v>97</v>
      </c>
      <c r="BN15" s="76" t="s">
        <v>98</v>
      </c>
      <c r="BO15" s="76" t="s">
        <v>99</v>
      </c>
      <c r="BP15" s="76" t="s">
        <v>100</v>
      </c>
      <c r="BQ15" s="76" t="s">
        <v>101</v>
      </c>
      <c r="BR15" s="76" t="s">
        <v>102</v>
      </c>
      <c r="BS15" s="76" t="s">
        <v>103</v>
      </c>
      <c r="BT15" s="76" t="s">
        <v>104</v>
      </c>
      <c r="BU15" s="76" t="s">
        <v>105</v>
      </c>
      <c r="BV15" s="76" t="s">
        <v>106</v>
      </c>
      <c r="BW15" s="76" t="s">
        <v>107</v>
      </c>
      <c r="BX15" s="76" t="s">
        <v>108</v>
      </c>
      <c r="BY15" s="76" t="s">
        <v>109</v>
      </c>
      <c r="BZ15" s="76" t="s">
        <v>110</v>
      </c>
      <c r="CA15" s="76" t="s">
        <v>111</v>
      </c>
      <c r="CB15" s="76" t="s">
        <v>112</v>
      </c>
      <c r="CC15" s="76" t="s">
        <v>113</v>
      </c>
      <c r="CD15" s="76" t="s">
        <v>114</v>
      </c>
      <c r="CE15" s="76" t="s">
        <v>115</v>
      </c>
      <c r="CF15" s="76" t="s">
        <v>116</v>
      </c>
      <c r="CG15" s="76" t="s">
        <v>117</v>
      </c>
      <c r="CH15" s="76" t="s">
        <v>118</v>
      </c>
      <c r="CI15" s="76" t="s">
        <v>119</v>
      </c>
      <c r="CJ15" s="76" t="s">
        <v>120</v>
      </c>
      <c r="CK15" s="76" t="s">
        <v>121</v>
      </c>
      <c r="CL15" s="76" t="s">
        <v>122</v>
      </c>
      <c r="CM15" s="76" t="s">
        <v>123</v>
      </c>
      <c r="CN15" s="76" t="s">
        <v>124</v>
      </c>
      <c r="CO15" s="76" t="s">
        <v>125</v>
      </c>
      <c r="CP15" s="76" t="s">
        <v>126</v>
      </c>
      <c r="CQ15" s="76" t="s">
        <v>127</v>
      </c>
      <c r="CR15" s="76" t="s">
        <v>128</v>
      </c>
      <c r="CS15" s="76" t="s">
        <v>129</v>
      </c>
      <c r="CT15" s="76" t="s">
        <v>130</v>
      </c>
      <c r="CU15" s="76" t="s">
        <v>131</v>
      </c>
      <c r="CV15" s="76" t="s">
        <v>132</v>
      </c>
      <c r="CW15" s="76" t="s">
        <v>133</v>
      </c>
      <c r="CX15" s="76" t="s">
        <v>134</v>
      </c>
      <c r="CY15" s="76" t="s">
        <v>135</v>
      </c>
      <c r="CZ15" s="76" t="s">
        <v>136</v>
      </c>
      <c r="DA15" s="76" t="s">
        <v>137</v>
      </c>
    </row>
    <row r="16" spans="1:106" x14ac:dyDescent="0.3">
      <c r="A16" s="74" t="s">
        <v>1</v>
      </c>
      <c r="B16" s="231">
        <f t="shared" ref="B16:E19" si="0">$B6*B$11</f>
        <v>548999272.10047626</v>
      </c>
      <c r="C16" s="231">
        <f t="shared" si="0"/>
        <v>780794243.40915263</v>
      </c>
      <c r="D16" s="231">
        <f t="shared" si="0"/>
        <v>823640548.82979095</v>
      </c>
      <c r="E16" s="231">
        <f t="shared" si="0"/>
        <v>679237876.51130903</v>
      </c>
      <c r="F16" s="231">
        <f t="shared" ref="F16:I19" si="1">$F6*F$11</f>
        <v>587768631.30896235</v>
      </c>
      <c r="G16" s="231">
        <f t="shared" si="1"/>
        <v>835932554.20295548</v>
      </c>
      <c r="H16" s="231">
        <f t="shared" si="1"/>
        <v>881804590.05717659</v>
      </c>
      <c r="I16" s="231">
        <f t="shared" si="1"/>
        <v>727204455.99642134</v>
      </c>
      <c r="J16" s="231">
        <f t="shared" ref="J16:M19" si="2">$J6*J$11</f>
        <v>658242097.12546599</v>
      </c>
      <c r="K16" s="231">
        <f t="shared" si="2"/>
        <v>936160877.29724753</v>
      </c>
      <c r="L16" s="231">
        <f t="shared" si="2"/>
        <v>987532970.79065657</v>
      </c>
      <c r="M16" s="231">
        <f t="shared" si="2"/>
        <v>814396278.83518374</v>
      </c>
      <c r="N16" s="231">
        <f t="shared" ref="N16:Q19" si="3">$N6*N$11</f>
        <v>742296417.69523406</v>
      </c>
      <c r="O16" s="231">
        <f t="shared" si="3"/>
        <v>1055704077.0239882</v>
      </c>
      <c r="P16" s="231">
        <f t="shared" si="3"/>
        <v>1113636137.4865291</v>
      </c>
      <c r="Q16" s="231">
        <f t="shared" si="3"/>
        <v>918390730.40699053</v>
      </c>
      <c r="R16" s="231">
        <f t="shared" ref="R16:U19" si="4">$R6*R$11</f>
        <v>833357434.7134105</v>
      </c>
      <c r="S16" s="231">
        <f t="shared" si="4"/>
        <v>1185212295.8869133</v>
      </c>
      <c r="T16" s="231">
        <f t="shared" si="4"/>
        <v>1250251156.5682359</v>
      </c>
      <c r="U16" s="231">
        <f t="shared" si="4"/>
        <v>1031054070.7348195</v>
      </c>
      <c r="V16" s="231">
        <f t="shared" ref="V16:Y19" si="5">$V6*V$11</f>
        <v>926277680.28390253</v>
      </c>
      <c r="W16" s="231">
        <f t="shared" si="5"/>
        <v>1317364734.9238942</v>
      </c>
      <c r="X16" s="231">
        <f t="shared" si="5"/>
        <v>1389655498.1555452</v>
      </c>
      <c r="Y16" s="231">
        <f t="shared" si="5"/>
        <v>1146017702.7351534</v>
      </c>
      <c r="Z16" s="231">
        <f t="shared" ref="Z16:AC19" si="6">$Z6*Z$11</f>
        <v>1018628563.3397375</v>
      </c>
      <c r="AA16" s="231">
        <f t="shared" si="6"/>
        <v>1448707418.8365078</v>
      </c>
      <c r="AB16" s="231">
        <f t="shared" si="6"/>
        <v>1528205649.0765157</v>
      </c>
      <c r="AC16" s="231">
        <f t="shared" si="6"/>
        <v>1260276902.8626707</v>
      </c>
      <c r="AD16" s="231">
        <f t="shared" ref="AD16:AG19" si="7">$AD6*AD$11</f>
        <v>1088292119.3160412</v>
      </c>
      <c r="AE16" s="231">
        <f t="shared" si="7"/>
        <v>1547783877.12324</v>
      </c>
      <c r="AF16" s="231">
        <f t="shared" si="7"/>
        <v>1632718956.0946286</v>
      </c>
      <c r="AG16" s="231">
        <f t="shared" si="7"/>
        <v>1346466681.6770062</v>
      </c>
      <c r="AH16" s="231">
        <f t="shared" ref="AH16:AK19" si="8">$AH6*AH$11</f>
        <v>1164589345.411274</v>
      </c>
      <c r="AI16" s="231">
        <f t="shared" si="8"/>
        <v>1656294831.4188981</v>
      </c>
      <c r="AJ16" s="231">
        <f t="shared" si="8"/>
        <v>1747184479.7643342</v>
      </c>
      <c r="AK16" s="231">
        <f t="shared" si="8"/>
        <v>1440863830.2166576</v>
      </c>
      <c r="AL16" s="231">
        <f t="shared" ref="AL16:AO19" si="9">$AL6*AL$11</f>
        <v>1181271839.412739</v>
      </c>
      <c r="AM16" s="231">
        <f t="shared" si="9"/>
        <v>1680020901.6415699</v>
      </c>
      <c r="AN16" s="231">
        <f t="shared" si="9"/>
        <v>1772212524.8155518</v>
      </c>
      <c r="AO16" s="231">
        <f t="shared" si="9"/>
        <v>1461503897.2919996</v>
      </c>
      <c r="AP16" s="231">
        <f t="shared" ref="AP16:AS19" si="10">$AP6*AP$11</f>
        <v>1221694996.0647981</v>
      </c>
      <c r="AQ16" s="231">
        <f t="shared" si="10"/>
        <v>1737511265.6881325</v>
      </c>
      <c r="AR16" s="231">
        <f t="shared" si="10"/>
        <v>1832857688.884624</v>
      </c>
      <c r="AS16" s="231">
        <f t="shared" si="10"/>
        <v>1511516603.1033902</v>
      </c>
      <c r="AT16" s="231">
        <f t="shared" ref="AT16:AW19" si="11">$AT6*AT$11</f>
        <v>1287518998.6201708</v>
      </c>
      <c r="AU16" s="231">
        <f t="shared" si="11"/>
        <v>1831127058.7961023</v>
      </c>
      <c r="AV16" s="231">
        <f t="shared" si="11"/>
        <v>1931610675.1744826</v>
      </c>
      <c r="AW16" s="231">
        <f t="shared" si="11"/>
        <v>1592955974.6860242</v>
      </c>
      <c r="AX16" s="231">
        <f t="shared" ref="AX16:BA19" si="12">$AX6*AX$11</f>
        <v>1378074822.9262924</v>
      </c>
      <c r="AY16" s="231">
        <f t="shared" si="12"/>
        <v>1959916785.7020612</v>
      </c>
      <c r="AZ16" s="231">
        <f t="shared" si="12"/>
        <v>2067467774.8494303</v>
      </c>
      <c r="BA16" s="231">
        <f t="shared" si="12"/>
        <v>1704994275.8882961</v>
      </c>
      <c r="BB16" s="231">
        <f t="shared" ref="BB16:BE19" si="13">$BB6*BB$11</f>
        <v>1579645177.9088752</v>
      </c>
      <c r="BC16" s="231">
        <f t="shared" si="13"/>
        <v>2246592890.4083271</v>
      </c>
      <c r="BD16" s="231">
        <f t="shared" si="13"/>
        <v>2369875312.0588517</v>
      </c>
      <c r="BE16" s="231">
        <f t="shared" si="13"/>
        <v>1954382985.2069173</v>
      </c>
      <c r="BF16" s="231">
        <f t="shared" ref="BF16:BI19" si="14">$BF6*BF$11</f>
        <v>1662616788.2794759</v>
      </c>
      <c r="BG16" s="231">
        <f t="shared" si="14"/>
        <v>2364596244.9408183</v>
      </c>
      <c r="BH16" s="231">
        <f t="shared" si="14"/>
        <v>2494354134.1189766</v>
      </c>
      <c r="BI16" s="231">
        <f t="shared" si="14"/>
        <v>2057037876.2111008</v>
      </c>
      <c r="BJ16" s="231">
        <f t="shared" ref="BJ16:BM19" si="15">$BJ6*BJ$11</f>
        <v>1430224756.8787365</v>
      </c>
      <c r="BK16" s="231">
        <f t="shared" si="15"/>
        <v>2034085132.1708038</v>
      </c>
      <c r="BL16" s="231">
        <f t="shared" si="15"/>
        <v>2145706130.3534193</v>
      </c>
      <c r="BM16" s="231">
        <f t="shared" si="15"/>
        <v>1769515691.8503563</v>
      </c>
      <c r="BN16" s="231">
        <f t="shared" ref="BN16:BQ19" si="16">$BN6*BN$11</f>
        <v>1114843126.7731452</v>
      </c>
      <c r="BO16" s="231">
        <f t="shared" si="16"/>
        <v>1585545081.6142838</v>
      </c>
      <c r="BP16" s="231">
        <f t="shared" si="16"/>
        <v>1672552317.3854077</v>
      </c>
      <c r="BQ16" s="231">
        <f t="shared" si="16"/>
        <v>1379316360.7947931</v>
      </c>
      <c r="BR16" s="231">
        <f t="shared" ref="BR16:BU19" si="17">$BR6*BR$11</f>
        <v>1030584432.8607684</v>
      </c>
      <c r="BS16" s="231">
        <f t="shared" si="17"/>
        <v>1465711219.3356519</v>
      </c>
      <c r="BT16" s="231">
        <f t="shared" si="17"/>
        <v>1546142537.9477217</v>
      </c>
      <c r="BU16" s="231">
        <f t="shared" si="17"/>
        <v>1275069052.5758038</v>
      </c>
      <c r="BV16" s="231">
        <f t="shared" ref="BV16:BY19" si="18">$BV6*BV$11</f>
        <v>1243567425.8543847</v>
      </c>
      <c r="BW16" s="231">
        <f t="shared" si="18"/>
        <v>1768618533.2874861</v>
      </c>
      <c r="BX16" s="231">
        <f t="shared" si="18"/>
        <v>1865671976.610745</v>
      </c>
      <c r="BY16" s="231">
        <f t="shared" si="18"/>
        <v>1538577809.7741749</v>
      </c>
      <c r="BZ16" s="231">
        <f t="shared" ref="BZ16:CC19" si="19">$BZ6*BZ$11</f>
        <v>1355011727.4820626</v>
      </c>
      <c r="CA16" s="231">
        <f t="shared" si="19"/>
        <v>1927116137.1890793</v>
      </c>
      <c r="CB16" s="231">
        <f t="shared" si="19"/>
        <v>2032867181.4520626</v>
      </c>
      <c r="CC16" s="231">
        <f t="shared" si="19"/>
        <v>1676459943.0186355</v>
      </c>
      <c r="CD16" s="231">
        <f t="shared" ref="CD16:CG19" si="20">$CD6*CD$11</f>
        <v>1342796438.8188248</v>
      </c>
      <c r="CE16" s="231">
        <f t="shared" si="20"/>
        <v>1909743387.2520053</v>
      </c>
      <c r="CF16" s="231">
        <f t="shared" si="20"/>
        <v>2014541096.937943</v>
      </c>
      <c r="CG16" s="231">
        <f t="shared" si="20"/>
        <v>1661346832.393105</v>
      </c>
      <c r="CH16" s="231">
        <f t="shared" ref="CH16:CK19" si="21">$CH6*CH$11</f>
        <v>1330295319.4954495</v>
      </c>
      <c r="CI16" s="231">
        <f t="shared" si="21"/>
        <v>1891964125.0564156</v>
      </c>
      <c r="CJ16" s="231">
        <f t="shared" si="21"/>
        <v>1995786192.6898968</v>
      </c>
      <c r="CK16" s="231">
        <f t="shared" si="21"/>
        <v>1645880083.7565606</v>
      </c>
      <c r="CL16" s="231">
        <f t="shared" ref="CL16:CO19" si="22">$CL6*CL$11</f>
        <v>1451910012.7864349</v>
      </c>
      <c r="CM16" s="231">
        <f t="shared" si="22"/>
        <v>2064926198.5255995</v>
      </c>
      <c r="CN16" s="231">
        <f t="shared" si="22"/>
        <v>2178239608.9662333</v>
      </c>
      <c r="CO16" s="231">
        <f t="shared" si="22"/>
        <v>1796345321.5473037</v>
      </c>
      <c r="CP16" s="231">
        <f t="shared" ref="CP16:CS19" si="23">$CP6*CP$11</f>
        <v>1565374938.2008545</v>
      </c>
      <c r="CQ16" s="231">
        <f t="shared" si="23"/>
        <v>2226297561.102222</v>
      </c>
      <c r="CR16" s="231">
        <f t="shared" si="23"/>
        <v>2348466270.80443</v>
      </c>
      <c r="CS16" s="231">
        <f t="shared" si="23"/>
        <v>1936727429.3452525</v>
      </c>
      <c r="CT16" s="231">
        <f t="shared" ref="CT16:CW19" si="24">$CT6*CT$11</f>
        <v>1646354981.6048236</v>
      </c>
      <c r="CU16" s="231">
        <f t="shared" si="24"/>
        <v>2341468481.965065</v>
      </c>
      <c r="CV16" s="231">
        <f t="shared" si="24"/>
        <v>2469957228.59444</v>
      </c>
      <c r="CW16" s="231">
        <f t="shared" si="24"/>
        <v>2036918295.7394044</v>
      </c>
      <c r="CX16" s="231">
        <f t="shared" ref="CX16:DA19" si="25">$CX6*CX$11</f>
        <v>1646675144.8342154</v>
      </c>
      <c r="CY16" s="231">
        <f t="shared" si="25"/>
        <v>2341923822.4712625</v>
      </c>
      <c r="CZ16" s="231">
        <f t="shared" si="25"/>
        <v>2470437556.0399804</v>
      </c>
      <c r="DA16" s="231">
        <f t="shared" si="25"/>
        <v>2037314411.004252</v>
      </c>
    </row>
    <row r="17" spans="1:105" x14ac:dyDescent="0.3">
      <c r="A17" s="74" t="s">
        <v>2</v>
      </c>
      <c r="B17" s="231">
        <f t="shared" si="0"/>
        <v>316295826.40361822</v>
      </c>
      <c r="C17" s="231">
        <f t="shared" si="0"/>
        <v>449840232.98502207</v>
      </c>
      <c r="D17" s="231">
        <f t="shared" si="0"/>
        <v>474525343.27581012</v>
      </c>
      <c r="E17" s="231">
        <f t="shared" si="0"/>
        <v>391330401.32057565</v>
      </c>
      <c r="F17" s="231">
        <f t="shared" si="1"/>
        <v>321851464.11507899</v>
      </c>
      <c r="G17" s="231">
        <f t="shared" si="1"/>
        <v>457741536.61877531</v>
      </c>
      <c r="H17" s="231">
        <f t="shared" si="1"/>
        <v>482860233.18606406</v>
      </c>
      <c r="I17" s="231">
        <f t="shared" si="1"/>
        <v>398203997.97829241</v>
      </c>
      <c r="J17" s="231">
        <f t="shared" si="2"/>
        <v>336924013.87808931</v>
      </c>
      <c r="K17" s="231">
        <f t="shared" si="2"/>
        <v>479177922.21438789</v>
      </c>
      <c r="L17" s="231">
        <f t="shared" si="2"/>
        <v>505472946.51730895</v>
      </c>
      <c r="M17" s="231">
        <f t="shared" si="2"/>
        <v>416852195.18895185</v>
      </c>
      <c r="N17" s="231">
        <f t="shared" si="3"/>
        <v>395863233.46962976</v>
      </c>
      <c r="O17" s="231">
        <f t="shared" si="3"/>
        <v>563002083.20467865</v>
      </c>
      <c r="P17" s="231">
        <f t="shared" si="3"/>
        <v>593896982.10162461</v>
      </c>
      <c r="Q17" s="231">
        <f t="shared" si="3"/>
        <v>489773512.92662787</v>
      </c>
      <c r="R17" s="231">
        <f t="shared" si="4"/>
        <v>474305250.67825669</v>
      </c>
      <c r="S17" s="231">
        <f t="shared" si="4"/>
        <v>674563388.63877463</v>
      </c>
      <c r="T17" s="231">
        <f t="shared" si="4"/>
        <v>711580245.79310191</v>
      </c>
      <c r="U17" s="231">
        <f t="shared" si="4"/>
        <v>586824259.44984007</v>
      </c>
      <c r="V17" s="231">
        <f t="shared" si="5"/>
        <v>525823106.58746314</v>
      </c>
      <c r="W17" s="231">
        <f t="shared" si="5"/>
        <v>747832785.104074</v>
      </c>
      <c r="X17" s="231">
        <f t="shared" si="5"/>
        <v>788870321.15740418</v>
      </c>
      <c r="Y17" s="231">
        <f t="shared" si="5"/>
        <v>650563650.06196582</v>
      </c>
      <c r="Z17" s="231">
        <f t="shared" si="6"/>
        <v>533332068.84273309</v>
      </c>
      <c r="AA17" s="231">
        <f t="shared" si="6"/>
        <v>758512133.51278806</v>
      </c>
      <c r="AB17" s="231">
        <f t="shared" si="6"/>
        <v>800135701.83707249</v>
      </c>
      <c r="AC17" s="231">
        <f t="shared" si="6"/>
        <v>659853956.6912607</v>
      </c>
      <c r="AD17" s="231">
        <f t="shared" si="7"/>
        <v>512426195.67034262</v>
      </c>
      <c r="AE17" s="231">
        <f t="shared" si="7"/>
        <v>728779515.90112591</v>
      </c>
      <c r="AF17" s="231">
        <f t="shared" si="7"/>
        <v>768771498.40635777</v>
      </c>
      <c r="AG17" s="231">
        <f t="shared" si="7"/>
        <v>633988601.99616313</v>
      </c>
      <c r="AH17" s="231">
        <f t="shared" si="8"/>
        <v>519828563.5981952</v>
      </c>
      <c r="AI17" s="231">
        <f t="shared" si="8"/>
        <v>739307264.40532804</v>
      </c>
      <c r="AJ17" s="231">
        <f t="shared" si="8"/>
        <v>779876960.09378362</v>
      </c>
      <c r="AK17" s="231">
        <f t="shared" si="8"/>
        <v>643147027.02145123</v>
      </c>
      <c r="AL17" s="231">
        <f t="shared" si="9"/>
        <v>533276396.90640813</v>
      </c>
      <c r="AM17" s="231">
        <f t="shared" si="9"/>
        <v>758432956.12656748</v>
      </c>
      <c r="AN17" s="231">
        <f t="shared" si="9"/>
        <v>800052179.56934047</v>
      </c>
      <c r="AO17" s="231">
        <f t="shared" si="9"/>
        <v>659785077.75146556</v>
      </c>
      <c r="AP17" s="231">
        <f t="shared" si="10"/>
        <v>559898009.98462009</v>
      </c>
      <c r="AQ17" s="231">
        <f t="shared" si="10"/>
        <v>796294576.89376128</v>
      </c>
      <c r="AR17" s="231">
        <f t="shared" si="10"/>
        <v>839991467.50788593</v>
      </c>
      <c r="AS17" s="231">
        <f t="shared" si="10"/>
        <v>692722112.1984638</v>
      </c>
      <c r="AT17" s="231">
        <f t="shared" si="11"/>
        <v>593337860.1701405</v>
      </c>
      <c r="AU17" s="231">
        <f t="shared" si="11"/>
        <v>843853187.35497928</v>
      </c>
      <c r="AV17" s="231">
        <f t="shared" si="11"/>
        <v>890159870.19849515</v>
      </c>
      <c r="AW17" s="231">
        <f t="shared" si="11"/>
        <v>734094868.02010036</v>
      </c>
      <c r="AX17" s="231">
        <f t="shared" si="12"/>
        <v>592412754.11285305</v>
      </c>
      <c r="AY17" s="231">
        <f t="shared" si="12"/>
        <v>842537488.91824114</v>
      </c>
      <c r="AZ17" s="231">
        <f t="shared" si="12"/>
        <v>888771972.43711054</v>
      </c>
      <c r="BA17" s="231">
        <f t="shared" si="12"/>
        <v>732950299.8834331</v>
      </c>
      <c r="BB17" s="231">
        <f t="shared" si="13"/>
        <v>579399042.34680068</v>
      </c>
      <c r="BC17" s="231">
        <f t="shared" si="13"/>
        <v>824029210.7679925</v>
      </c>
      <c r="BD17" s="231">
        <f t="shared" si="13"/>
        <v>869248047.27725649</v>
      </c>
      <c r="BE17" s="231">
        <f t="shared" si="13"/>
        <v>716849356.9592576</v>
      </c>
      <c r="BF17" s="231">
        <f t="shared" si="14"/>
        <v>537193009.5167743</v>
      </c>
      <c r="BG17" s="231">
        <f t="shared" si="14"/>
        <v>764003215.93426704</v>
      </c>
      <c r="BH17" s="231">
        <f t="shared" si="14"/>
        <v>805928108.96285939</v>
      </c>
      <c r="BI17" s="231">
        <f t="shared" si="14"/>
        <v>664630824.85492563</v>
      </c>
      <c r="BJ17" s="231">
        <f t="shared" si="15"/>
        <v>478975288.30716109</v>
      </c>
      <c r="BK17" s="231">
        <f t="shared" si="15"/>
        <v>681205179.77121413</v>
      </c>
      <c r="BL17" s="231">
        <f t="shared" si="15"/>
        <v>718586507.09652781</v>
      </c>
      <c r="BM17" s="231">
        <f t="shared" si="15"/>
        <v>592602165.91253638</v>
      </c>
      <c r="BN17" s="231">
        <f t="shared" si="16"/>
        <v>443615730.06536889</v>
      </c>
      <c r="BO17" s="231">
        <f t="shared" si="16"/>
        <v>630916334.36154449</v>
      </c>
      <c r="BP17" s="231">
        <f t="shared" si="16"/>
        <v>665538047.04079473</v>
      </c>
      <c r="BQ17" s="231">
        <f t="shared" si="16"/>
        <v>548854291.41601563</v>
      </c>
      <c r="BR17" s="231">
        <f t="shared" si="17"/>
        <v>455132427.40754676</v>
      </c>
      <c r="BS17" s="231">
        <f t="shared" si="17"/>
        <v>647295538.2053926</v>
      </c>
      <c r="BT17" s="231">
        <f t="shared" si="17"/>
        <v>682816064.33820546</v>
      </c>
      <c r="BU17" s="231">
        <f t="shared" si="17"/>
        <v>563103084.52860951</v>
      </c>
      <c r="BV17" s="231">
        <f t="shared" si="18"/>
        <v>516714871.86333781</v>
      </c>
      <c r="BW17" s="231">
        <f t="shared" si="18"/>
        <v>734878929.60439885</v>
      </c>
      <c r="BX17" s="231">
        <f t="shared" si="18"/>
        <v>775205619.16545653</v>
      </c>
      <c r="BY17" s="231">
        <f t="shared" si="18"/>
        <v>639294676.99190831</v>
      </c>
      <c r="BZ17" s="231">
        <f t="shared" si="19"/>
        <v>583326528.01183116</v>
      </c>
      <c r="CA17" s="231">
        <f t="shared" si="19"/>
        <v>829614934.3821516</v>
      </c>
      <c r="CB17" s="231">
        <f t="shared" si="19"/>
        <v>875140289.05799747</v>
      </c>
      <c r="CC17" s="231">
        <f t="shared" si="19"/>
        <v>721708556.52237785</v>
      </c>
      <c r="CD17" s="231">
        <f t="shared" si="20"/>
        <v>625949441.28366172</v>
      </c>
      <c r="CE17" s="231">
        <f t="shared" si="20"/>
        <v>890233822.25907779</v>
      </c>
      <c r="CF17" s="231">
        <f t="shared" si="20"/>
        <v>939085655.58939445</v>
      </c>
      <c r="CG17" s="231">
        <f t="shared" si="20"/>
        <v>774442865.24143445</v>
      </c>
      <c r="CH17" s="231">
        <f t="shared" si="21"/>
        <v>604498285.42706025</v>
      </c>
      <c r="CI17" s="231">
        <f t="shared" si="21"/>
        <v>859725696.18593144</v>
      </c>
      <c r="CJ17" s="231">
        <f t="shared" si="21"/>
        <v>906903387.45055628</v>
      </c>
      <c r="CK17" s="231">
        <f t="shared" si="21"/>
        <v>747902870.94052315</v>
      </c>
      <c r="CL17" s="231">
        <f t="shared" si="22"/>
        <v>581548903.50778723</v>
      </c>
      <c r="CM17" s="231">
        <f t="shared" si="22"/>
        <v>827086772.59718204</v>
      </c>
      <c r="CN17" s="231">
        <f t="shared" si="22"/>
        <v>872473393.67847848</v>
      </c>
      <c r="CO17" s="231">
        <f t="shared" si="22"/>
        <v>719509227.75324917</v>
      </c>
      <c r="CP17" s="231">
        <f t="shared" si="23"/>
        <v>545320349.91562152</v>
      </c>
      <c r="CQ17" s="231">
        <f t="shared" si="23"/>
        <v>775562030.1625036</v>
      </c>
      <c r="CR17" s="231">
        <f t="shared" si="23"/>
        <v>818121216.39817834</v>
      </c>
      <c r="CS17" s="231">
        <f t="shared" si="23"/>
        <v>674686206.91959822</v>
      </c>
      <c r="CT17" s="231">
        <f t="shared" si="24"/>
        <v>547792054.99785948</v>
      </c>
      <c r="CU17" s="231">
        <f t="shared" si="24"/>
        <v>779077322.80074835</v>
      </c>
      <c r="CV17" s="231">
        <f t="shared" si="24"/>
        <v>821829411.71634495</v>
      </c>
      <c r="CW17" s="231">
        <f t="shared" si="24"/>
        <v>677744272.37931764</v>
      </c>
      <c r="CX17" s="231">
        <f t="shared" si="25"/>
        <v>542802315.15753949</v>
      </c>
      <c r="CY17" s="231">
        <f t="shared" si="25"/>
        <v>771980846.82815719</v>
      </c>
      <c r="CZ17" s="231">
        <f t="shared" si="25"/>
        <v>814343514.61328495</v>
      </c>
      <c r="DA17" s="231">
        <f t="shared" si="25"/>
        <v>671570821.03663075</v>
      </c>
    </row>
    <row r="18" spans="1:105" x14ac:dyDescent="0.3">
      <c r="A18" s="74" t="s">
        <v>3</v>
      </c>
      <c r="B18" s="231">
        <f t="shared" si="0"/>
        <v>948997045.36652958</v>
      </c>
      <c r="C18" s="231">
        <f t="shared" si="0"/>
        <v>1349676525.4342091</v>
      </c>
      <c r="D18" s="231">
        <f t="shared" si="0"/>
        <v>1423740407.3287847</v>
      </c>
      <c r="E18" s="231">
        <f t="shared" si="0"/>
        <v>1174126762.3981404</v>
      </c>
      <c r="F18" s="231">
        <f t="shared" si="1"/>
        <v>824915690.25445378</v>
      </c>
      <c r="G18" s="231">
        <f t="shared" si="1"/>
        <v>1173206331.9214852</v>
      </c>
      <c r="H18" s="231">
        <f t="shared" si="1"/>
        <v>1237586361.9271541</v>
      </c>
      <c r="I18" s="231">
        <f t="shared" si="1"/>
        <v>1020609698.8171396</v>
      </c>
      <c r="J18" s="231">
        <f t="shared" si="2"/>
        <v>710864954.40178955</v>
      </c>
      <c r="K18" s="231">
        <f t="shared" si="2"/>
        <v>1011001821.7595112</v>
      </c>
      <c r="L18" s="231">
        <f t="shared" si="2"/>
        <v>1066480833.2937065</v>
      </c>
      <c r="M18" s="231">
        <f t="shared" si="2"/>
        <v>879502809.29664135</v>
      </c>
      <c r="N18" s="231">
        <f t="shared" si="3"/>
        <v>710579632.60470068</v>
      </c>
      <c r="O18" s="231">
        <f t="shared" si="3"/>
        <v>1010596033.2129549</v>
      </c>
      <c r="P18" s="231">
        <f t="shared" si="3"/>
        <v>1066052776.9856385</v>
      </c>
      <c r="Q18" s="231">
        <f t="shared" si="3"/>
        <v>879149800.86580038</v>
      </c>
      <c r="R18" s="231">
        <f t="shared" si="4"/>
        <v>906583359.35599279</v>
      </c>
      <c r="S18" s="231">
        <f t="shared" si="4"/>
        <v>1289355203.4184496</v>
      </c>
      <c r="T18" s="231">
        <f t="shared" si="4"/>
        <v>1360108935.6695302</v>
      </c>
      <c r="U18" s="231">
        <f t="shared" si="4"/>
        <v>1121651315.7357233</v>
      </c>
      <c r="V18" s="231">
        <f t="shared" si="5"/>
        <v>1042044090.1666107</v>
      </c>
      <c r="W18" s="231">
        <f t="shared" si="5"/>
        <v>1482009300.0628078</v>
      </c>
      <c r="X18" s="231">
        <f t="shared" si="5"/>
        <v>1563334980.4744174</v>
      </c>
      <c r="Y18" s="231">
        <f t="shared" si="5"/>
        <v>1289247274.0954547</v>
      </c>
      <c r="Z18" s="231">
        <f t="shared" si="6"/>
        <v>1091267989.674963</v>
      </c>
      <c r="AA18" s="231">
        <f t="shared" si="6"/>
        <v>1552016200.4858706</v>
      </c>
      <c r="AB18" s="231">
        <f t="shared" si="6"/>
        <v>1637183529.4014215</v>
      </c>
      <c r="AC18" s="231">
        <f t="shared" si="6"/>
        <v>1350148515.0893409</v>
      </c>
      <c r="AD18" s="231">
        <f t="shared" si="7"/>
        <v>1160749801.0006356</v>
      </c>
      <c r="AE18" s="231">
        <f t="shared" si="7"/>
        <v>1650834179.0546968</v>
      </c>
      <c r="AF18" s="231">
        <f t="shared" si="7"/>
        <v>1741424172.5538433</v>
      </c>
      <c r="AG18" s="231">
        <f t="shared" si="7"/>
        <v>1436113434.1327524</v>
      </c>
      <c r="AH18" s="231">
        <f t="shared" si="8"/>
        <v>1310935972.0186107</v>
      </c>
      <c r="AI18" s="231">
        <f t="shared" si="8"/>
        <v>1864430997.3561902</v>
      </c>
      <c r="AJ18" s="231">
        <f t="shared" si="8"/>
        <v>1966742176.802947</v>
      </c>
      <c r="AK18" s="231">
        <f t="shared" si="8"/>
        <v>1621928135.6592488</v>
      </c>
      <c r="AL18" s="231">
        <f t="shared" si="9"/>
        <v>1593548136.630929</v>
      </c>
      <c r="AM18" s="231">
        <f t="shared" si="9"/>
        <v>2266365867.6929817</v>
      </c>
      <c r="AN18" s="231">
        <f t="shared" si="9"/>
        <v>2390733337.0765877</v>
      </c>
      <c r="AO18" s="231">
        <f t="shared" si="9"/>
        <v>1971584130.3440714</v>
      </c>
      <c r="AP18" s="231">
        <f t="shared" si="10"/>
        <v>1936146802.0351703</v>
      </c>
      <c r="AQ18" s="231">
        <f t="shared" si="10"/>
        <v>2753614356.6096177</v>
      </c>
      <c r="AR18" s="231">
        <f t="shared" si="10"/>
        <v>2904719724.9315057</v>
      </c>
      <c r="AS18" s="231">
        <f t="shared" si="10"/>
        <v>2395457169.545836</v>
      </c>
      <c r="AT18" s="231">
        <f t="shared" si="11"/>
        <v>2256011378.153697</v>
      </c>
      <c r="AU18" s="231">
        <f t="shared" si="11"/>
        <v>3208530114.05373</v>
      </c>
      <c r="AV18" s="231">
        <f t="shared" si="11"/>
        <v>3384599113.5097394</v>
      </c>
      <c r="AW18" s="231">
        <f t="shared" si="11"/>
        <v>2791202931.8720474</v>
      </c>
      <c r="AX18" s="231">
        <f t="shared" si="12"/>
        <v>2353617195.2136679</v>
      </c>
      <c r="AY18" s="231">
        <f t="shared" si="12"/>
        <v>3347346436.6912656</v>
      </c>
      <c r="AZ18" s="231">
        <f t="shared" si="12"/>
        <v>3531033021.1990399</v>
      </c>
      <c r="BA18" s="231">
        <f t="shared" si="12"/>
        <v>2911963689.279449</v>
      </c>
      <c r="BB18" s="231">
        <f t="shared" si="13"/>
        <v>2189176773.5928574</v>
      </c>
      <c r="BC18" s="231">
        <f t="shared" si="13"/>
        <v>3113477029.0068698</v>
      </c>
      <c r="BD18" s="231">
        <f t="shared" si="13"/>
        <v>3284329963.4784484</v>
      </c>
      <c r="BE18" s="231">
        <f t="shared" si="13"/>
        <v>2708513214.0775404</v>
      </c>
      <c r="BF18" s="231">
        <f t="shared" si="14"/>
        <v>1862028368.5754914</v>
      </c>
      <c r="BG18" s="231">
        <f t="shared" si="14"/>
        <v>2648202110.8803916</v>
      </c>
      <c r="BH18" s="231">
        <f t="shared" si="14"/>
        <v>2793522952.3391342</v>
      </c>
      <c r="BI18" s="231">
        <f t="shared" si="14"/>
        <v>2303755686.6624794</v>
      </c>
      <c r="BJ18" s="231">
        <f t="shared" si="15"/>
        <v>1417472676.6506846</v>
      </c>
      <c r="BK18" s="231">
        <f t="shared" si="15"/>
        <v>2015948949.9579206</v>
      </c>
      <c r="BL18" s="231">
        <f t="shared" si="15"/>
        <v>2126574720.0009627</v>
      </c>
      <c r="BM18" s="231">
        <f t="shared" si="15"/>
        <v>1753738447.0790398</v>
      </c>
      <c r="BN18" s="231">
        <f t="shared" si="16"/>
        <v>1219198226.4834681</v>
      </c>
      <c r="BO18" s="231">
        <f t="shared" si="16"/>
        <v>1733960325.9778428</v>
      </c>
      <c r="BP18" s="231">
        <f t="shared" si="16"/>
        <v>1829111890.3512301</v>
      </c>
      <c r="BQ18" s="231">
        <f t="shared" si="16"/>
        <v>1508427527.1159627</v>
      </c>
      <c r="BR18" s="231">
        <f t="shared" si="17"/>
        <v>1006186009.5838302</v>
      </c>
      <c r="BS18" s="231">
        <f t="shared" si="17"/>
        <v>1431011449.388768</v>
      </c>
      <c r="BT18" s="231">
        <f t="shared" si="17"/>
        <v>1509538608.2894669</v>
      </c>
      <c r="BU18" s="231">
        <f t="shared" si="17"/>
        <v>1244882613.2505825</v>
      </c>
      <c r="BV18" s="231">
        <f t="shared" si="18"/>
        <v>911881291.75849962</v>
      </c>
      <c r="BW18" s="231">
        <f t="shared" si="18"/>
        <v>1296889995.0512719</v>
      </c>
      <c r="BX18" s="231">
        <f t="shared" si="18"/>
        <v>1368057201.1289153</v>
      </c>
      <c r="BY18" s="231">
        <f t="shared" si="18"/>
        <v>1128206071.8854194</v>
      </c>
      <c r="BZ18" s="231">
        <f t="shared" si="19"/>
        <v>975301415.11633611</v>
      </c>
      <c r="CA18" s="231">
        <f t="shared" si="19"/>
        <v>1387086958.418164</v>
      </c>
      <c r="CB18" s="231">
        <f t="shared" si="19"/>
        <v>1463203748.4265983</v>
      </c>
      <c r="CC18" s="231">
        <f t="shared" si="19"/>
        <v>1206671294.1667674</v>
      </c>
      <c r="CD18" s="231">
        <f t="shared" si="20"/>
        <v>1195567652.7713037</v>
      </c>
      <c r="CE18" s="231">
        <f t="shared" si="20"/>
        <v>1700352602.1418502</v>
      </c>
      <c r="CF18" s="231">
        <f t="shared" si="20"/>
        <v>1793659933.1437385</v>
      </c>
      <c r="CG18" s="231">
        <f t="shared" si="20"/>
        <v>1479191093.618366</v>
      </c>
      <c r="CH18" s="231">
        <f t="shared" si="21"/>
        <v>1432452523.8922989</v>
      </c>
      <c r="CI18" s="231">
        <f t="shared" si="21"/>
        <v>2037253492.7647829</v>
      </c>
      <c r="CJ18" s="231">
        <f t="shared" si="21"/>
        <v>2149048355.6330543</v>
      </c>
      <c r="CK18" s="231">
        <f t="shared" si="21"/>
        <v>1772271950.0323839</v>
      </c>
      <c r="CL18" s="231">
        <f t="shared" si="22"/>
        <v>1546268294.1979048</v>
      </c>
      <c r="CM18" s="231">
        <f t="shared" si="22"/>
        <v>2199123831.7249618</v>
      </c>
      <c r="CN18" s="231">
        <f t="shared" si="22"/>
        <v>2319801375.3252883</v>
      </c>
      <c r="CO18" s="231">
        <f t="shared" si="22"/>
        <v>1913088133.340055</v>
      </c>
      <c r="CP18" s="231">
        <f t="shared" si="23"/>
        <v>1704680109.1965897</v>
      </c>
      <c r="CQ18" s="231">
        <f t="shared" si="23"/>
        <v>2424419272.9479365</v>
      </c>
      <c r="CR18" s="231">
        <f t="shared" si="23"/>
        <v>2557459967.7446256</v>
      </c>
      <c r="CS18" s="231">
        <f t="shared" si="23"/>
        <v>2109079840.9835515</v>
      </c>
      <c r="CT18" s="231">
        <f t="shared" si="24"/>
        <v>1758157683.8799996</v>
      </c>
      <c r="CU18" s="231">
        <f t="shared" si="24"/>
        <v>2500475808.1497674</v>
      </c>
      <c r="CV18" s="231">
        <f t="shared" si="24"/>
        <v>2637690126.8736324</v>
      </c>
      <c r="CW18" s="231">
        <f t="shared" si="24"/>
        <v>2175243852.6951852</v>
      </c>
      <c r="CX18" s="231">
        <f t="shared" si="25"/>
        <v>1796743098.1141243</v>
      </c>
      <c r="CY18" s="231">
        <f t="shared" si="25"/>
        <v>2555352509.8952813</v>
      </c>
      <c r="CZ18" s="231">
        <f t="shared" si="25"/>
        <v>2695578203.1820517</v>
      </c>
      <c r="DA18" s="231">
        <f t="shared" si="25"/>
        <v>2222982850.1048203</v>
      </c>
    </row>
    <row r="19" spans="1:105" x14ac:dyDescent="0.3">
      <c r="A19" s="74" t="s">
        <v>4</v>
      </c>
      <c r="B19" s="231">
        <f t="shared" si="0"/>
        <v>446901958.97119075</v>
      </c>
      <c r="C19" s="231">
        <f t="shared" si="0"/>
        <v>635590053.87737083</v>
      </c>
      <c r="D19" s="231">
        <f t="shared" si="0"/>
        <v>670468238.23980248</v>
      </c>
      <c r="E19" s="231">
        <f t="shared" si="0"/>
        <v>552920109.4546814</v>
      </c>
      <c r="F19" s="231">
        <f t="shared" si="1"/>
        <v>480680594.30324966</v>
      </c>
      <c r="G19" s="231">
        <f t="shared" si="1"/>
        <v>683630489.18902576</v>
      </c>
      <c r="H19" s="231">
        <f t="shared" si="1"/>
        <v>721144906.05608797</v>
      </c>
      <c r="I19" s="231">
        <f t="shared" si="1"/>
        <v>594712020.11899734</v>
      </c>
      <c r="J19" s="231">
        <f t="shared" si="2"/>
        <v>529585954.53031963</v>
      </c>
      <c r="K19" s="231">
        <f t="shared" si="2"/>
        <v>753184358.70701432</v>
      </c>
      <c r="L19" s="231">
        <f t="shared" si="2"/>
        <v>794515563.87869167</v>
      </c>
      <c r="M19" s="231">
        <f t="shared" si="2"/>
        <v>655219155.04389787</v>
      </c>
      <c r="N19" s="231">
        <f t="shared" si="3"/>
        <v>589745875.33238864</v>
      </c>
      <c r="O19" s="231">
        <f t="shared" si="3"/>
        <v>838744617.5876658</v>
      </c>
      <c r="P19" s="231">
        <f t="shared" si="3"/>
        <v>884770966.21719301</v>
      </c>
      <c r="Q19" s="231">
        <f t="shared" si="3"/>
        <v>729650759.84429038</v>
      </c>
      <c r="R19" s="231">
        <f t="shared" si="4"/>
        <v>657829083.16211164</v>
      </c>
      <c r="S19" s="231">
        <f t="shared" si="4"/>
        <v>935573483.21236873</v>
      </c>
      <c r="T19" s="231">
        <f t="shared" si="4"/>
        <v>986913343.2888751</v>
      </c>
      <c r="U19" s="231">
        <f t="shared" si="4"/>
        <v>813885285.94012046</v>
      </c>
      <c r="V19" s="231">
        <f t="shared" si="5"/>
        <v>677573846.98812175</v>
      </c>
      <c r="W19" s="231">
        <f t="shared" si="5"/>
        <v>963654755.29463911</v>
      </c>
      <c r="X19" s="231">
        <f t="shared" si="5"/>
        <v>1016535583.1362044</v>
      </c>
      <c r="Y19" s="231">
        <f t="shared" si="5"/>
        <v>838314082.3610779</v>
      </c>
      <c r="Z19" s="231">
        <f t="shared" si="6"/>
        <v>682784167.65507245</v>
      </c>
      <c r="AA19" s="231">
        <f t="shared" si="6"/>
        <v>971064944.32368088</v>
      </c>
      <c r="AB19" s="231">
        <f t="shared" si="6"/>
        <v>1024352408.3886085</v>
      </c>
      <c r="AC19" s="231">
        <f t="shared" si="6"/>
        <v>844760442.72185242</v>
      </c>
      <c r="AD19" s="231">
        <f t="shared" si="7"/>
        <v>653512733.7627629</v>
      </c>
      <c r="AE19" s="231">
        <f t="shared" si="7"/>
        <v>929434712.29804718</v>
      </c>
      <c r="AF19" s="231">
        <f t="shared" si="7"/>
        <v>980437705.58061576</v>
      </c>
      <c r="AG19" s="231">
        <f t="shared" si="7"/>
        <v>808544972.84812427</v>
      </c>
      <c r="AH19" s="231">
        <f t="shared" si="8"/>
        <v>687748665.25068283</v>
      </c>
      <c r="AI19" s="231">
        <f t="shared" si="8"/>
        <v>978125520.43198907</v>
      </c>
      <c r="AJ19" s="231">
        <f t="shared" si="8"/>
        <v>1031800435.6121571</v>
      </c>
      <c r="AK19" s="231">
        <f t="shared" si="8"/>
        <v>850902663.62478054</v>
      </c>
      <c r="AL19" s="231">
        <f t="shared" si="9"/>
        <v>705563854.62266576</v>
      </c>
      <c r="AM19" s="231">
        <f t="shared" si="9"/>
        <v>1003462525.4405174</v>
      </c>
      <c r="AN19" s="231">
        <f t="shared" si="9"/>
        <v>1058527815.9522192</v>
      </c>
      <c r="AO19" s="231">
        <f t="shared" si="9"/>
        <v>872944134.3764174</v>
      </c>
      <c r="AP19" s="231">
        <f t="shared" si="10"/>
        <v>760969706.43304217</v>
      </c>
      <c r="AQ19" s="231">
        <f t="shared" si="10"/>
        <v>1082261482.6398723</v>
      </c>
      <c r="AR19" s="231">
        <f t="shared" si="10"/>
        <v>1141650888.2631941</v>
      </c>
      <c r="AS19" s="231">
        <f t="shared" si="10"/>
        <v>941493866.66657734</v>
      </c>
      <c r="AT19" s="231">
        <f t="shared" si="11"/>
        <v>838590554.22974086</v>
      </c>
      <c r="AU19" s="231">
        <f t="shared" si="11"/>
        <v>1192654909.7501154</v>
      </c>
      <c r="AV19" s="231">
        <f t="shared" si="11"/>
        <v>1258102185.9767656</v>
      </c>
      <c r="AW19" s="231">
        <f t="shared" si="11"/>
        <v>1037528638.4955425</v>
      </c>
      <c r="AX19" s="231">
        <f t="shared" si="12"/>
        <v>935247678.56483853</v>
      </c>
      <c r="AY19" s="231">
        <f t="shared" si="12"/>
        <v>1330121988.6709683</v>
      </c>
      <c r="AZ19" s="231">
        <f t="shared" si="12"/>
        <v>1403112809.817992</v>
      </c>
      <c r="BA19" s="231">
        <f t="shared" si="12"/>
        <v>1157115645.6547172</v>
      </c>
      <c r="BB19" s="231">
        <f t="shared" si="13"/>
        <v>1060492621.5789318</v>
      </c>
      <c r="BC19" s="231">
        <f t="shared" si="13"/>
        <v>1508247052.7486746</v>
      </c>
      <c r="BD19" s="231">
        <f t="shared" si="13"/>
        <v>1591012537.2759261</v>
      </c>
      <c r="BE19" s="231">
        <f t="shared" si="13"/>
        <v>1312072334.0510237</v>
      </c>
      <c r="BF19" s="231">
        <f t="shared" si="14"/>
        <v>1084322357.6779602</v>
      </c>
      <c r="BG19" s="231">
        <f t="shared" si="14"/>
        <v>1542138028.0443127</v>
      </c>
      <c r="BH19" s="231">
        <f t="shared" si="14"/>
        <v>1626763289.4471979</v>
      </c>
      <c r="BI19" s="231">
        <f t="shared" si="14"/>
        <v>1341555177.0497055</v>
      </c>
      <c r="BJ19" s="231">
        <f t="shared" si="15"/>
        <v>984192690.3336271</v>
      </c>
      <c r="BK19" s="231">
        <f t="shared" si="15"/>
        <v>1399732251.1517339</v>
      </c>
      <c r="BL19" s="231">
        <f t="shared" si="15"/>
        <v>1476542955.1831894</v>
      </c>
      <c r="BM19" s="231">
        <f t="shared" si="15"/>
        <v>1217671838.6209776</v>
      </c>
      <c r="BN19" s="231">
        <f t="shared" si="16"/>
        <v>854576482.03074992</v>
      </c>
      <c r="BO19" s="231">
        <f t="shared" si="16"/>
        <v>1215390314.0336711</v>
      </c>
      <c r="BP19" s="231">
        <f t="shared" si="16"/>
        <v>1282085202.0146573</v>
      </c>
      <c r="BQ19" s="231">
        <f t="shared" si="16"/>
        <v>1057306893.5960943</v>
      </c>
      <c r="BR19" s="231">
        <f t="shared" si="17"/>
        <v>889417318.75519848</v>
      </c>
      <c r="BS19" s="231">
        <f t="shared" si="17"/>
        <v>1264941426.6351993</v>
      </c>
      <c r="BT19" s="231">
        <f t="shared" si="17"/>
        <v>1334355445.9652941</v>
      </c>
      <c r="BU19" s="231">
        <f t="shared" si="17"/>
        <v>1100412990.7354372</v>
      </c>
      <c r="BV19" s="231">
        <f t="shared" si="18"/>
        <v>1038643097.8321629</v>
      </c>
      <c r="BW19" s="231">
        <f t="shared" si="18"/>
        <v>1477172362.4354486</v>
      </c>
      <c r="BX19" s="231">
        <f t="shared" si="18"/>
        <v>1558232614.5237429</v>
      </c>
      <c r="BY19" s="231">
        <f t="shared" si="18"/>
        <v>1285039467.4030282</v>
      </c>
      <c r="BZ19" s="231">
        <f t="shared" si="19"/>
        <v>1095486240.81949</v>
      </c>
      <c r="CA19" s="231">
        <f t="shared" si="19"/>
        <v>1558015454.7258615</v>
      </c>
      <c r="CB19" s="231">
        <f t="shared" si="19"/>
        <v>1643511994.4183011</v>
      </c>
      <c r="CC19" s="231">
        <f t="shared" si="19"/>
        <v>1355367458.1655998</v>
      </c>
      <c r="CD19" s="231">
        <f t="shared" si="20"/>
        <v>1079641657.8139567</v>
      </c>
      <c r="CE19" s="231">
        <f t="shared" si="20"/>
        <v>1535481072.9358716</v>
      </c>
      <c r="CF19" s="231">
        <f t="shared" si="20"/>
        <v>1619741032.0402889</v>
      </c>
      <c r="CG19" s="231">
        <f t="shared" si="20"/>
        <v>1335764078.9594505</v>
      </c>
      <c r="CH19" s="231">
        <f t="shared" si="21"/>
        <v>969654996.57795036</v>
      </c>
      <c r="CI19" s="231">
        <f t="shared" si="21"/>
        <v>1379056545.0557153</v>
      </c>
      <c r="CJ19" s="231">
        <f t="shared" si="21"/>
        <v>1454732663.8546908</v>
      </c>
      <c r="CK19" s="231">
        <f t="shared" si="21"/>
        <v>1199685380.8280602</v>
      </c>
      <c r="CL19" s="231">
        <f t="shared" si="22"/>
        <v>944762234.89078116</v>
      </c>
      <c r="CM19" s="231">
        <f t="shared" si="22"/>
        <v>1343653720.2877791</v>
      </c>
      <c r="CN19" s="231">
        <f t="shared" si="22"/>
        <v>1417387099.0428002</v>
      </c>
      <c r="CO19" s="231">
        <f t="shared" si="22"/>
        <v>1168887331.6353822</v>
      </c>
      <c r="CP19" s="231">
        <f t="shared" si="23"/>
        <v>919144807.08138335</v>
      </c>
      <c r="CQ19" s="231">
        <f t="shared" si="23"/>
        <v>1307220265.4891968</v>
      </c>
      <c r="CR19" s="231">
        <f t="shared" si="23"/>
        <v>1378954348.0852025</v>
      </c>
      <c r="CS19" s="231">
        <f t="shared" si="23"/>
        <v>1137192704.4269283</v>
      </c>
      <c r="CT19" s="231">
        <f t="shared" si="24"/>
        <v>943669130.67670929</v>
      </c>
      <c r="CU19" s="231">
        <f t="shared" si="24"/>
        <v>1342099092.5839424</v>
      </c>
      <c r="CV19" s="231">
        <f t="shared" si="24"/>
        <v>1415747160.7030613</v>
      </c>
      <c r="CW19" s="231">
        <f t="shared" si="24"/>
        <v>1167534911.290031</v>
      </c>
      <c r="CX19" s="231">
        <f t="shared" si="25"/>
        <v>964891175.27073956</v>
      </c>
      <c r="CY19" s="231">
        <f t="shared" si="25"/>
        <v>1372281373.4984398</v>
      </c>
      <c r="CZ19" s="231">
        <f t="shared" si="25"/>
        <v>1447585702.8378098</v>
      </c>
      <c r="DA19" s="231">
        <f t="shared" si="25"/>
        <v>1193791442.469255</v>
      </c>
    </row>
    <row r="20" spans="1:105" x14ac:dyDescent="0.3">
      <c r="A20" s="73"/>
    </row>
    <row r="21" spans="1:105" x14ac:dyDescent="0.3">
      <c r="A21" s="73"/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59999389629810485"/>
  </sheetPr>
  <dimension ref="A1:DA15"/>
  <sheetViews>
    <sheetView zoomScaleNormal="100" zoomScalePageLayoutView="70" workbookViewId="0">
      <pane xSplit="1" topLeftCell="B1" activePane="topRight" state="frozen"/>
      <selection pane="topRight" activeCell="A2" sqref="A2"/>
    </sheetView>
  </sheetViews>
  <sheetFormatPr defaultColWidth="8.6640625" defaultRowHeight="14.4" x14ac:dyDescent="0.3"/>
  <cols>
    <col min="1" max="1" width="13.109375" style="80" customWidth="1"/>
    <col min="2" max="4" width="14.33203125" style="5" customWidth="1"/>
    <col min="5" max="5" width="14.33203125" style="1" customWidth="1"/>
    <col min="6" max="6" width="14.33203125" style="3" customWidth="1"/>
    <col min="7" max="10" width="14.33203125" style="5" customWidth="1"/>
    <col min="11" max="111" width="14.33203125" style="1" customWidth="1"/>
    <col min="112" max="16384" width="8.6640625" style="1"/>
  </cols>
  <sheetData>
    <row r="1" spans="1:105" s="120" customFormat="1" ht="15.6" x14ac:dyDescent="0.3">
      <c r="A1" s="4" t="s">
        <v>243</v>
      </c>
      <c r="B1" s="125"/>
      <c r="C1" s="125"/>
      <c r="D1" s="125"/>
      <c r="F1" s="119"/>
      <c r="G1" s="125"/>
      <c r="H1" s="125"/>
      <c r="I1" s="125"/>
      <c r="J1" s="125"/>
    </row>
    <row r="2" spans="1:105" s="30" customFormat="1" x14ac:dyDescent="0.3">
      <c r="A2" s="129"/>
      <c r="B2" s="126"/>
      <c r="C2" s="126"/>
      <c r="D2" s="126"/>
      <c r="F2" s="9"/>
      <c r="G2" s="126"/>
      <c r="H2" s="126"/>
      <c r="I2" s="126"/>
      <c r="J2" s="126"/>
    </row>
    <row r="3" spans="1:105" s="66" customFormat="1" x14ac:dyDescent="0.3">
      <c r="A3" s="127" t="s">
        <v>248</v>
      </c>
      <c r="B3" s="128"/>
      <c r="C3" s="128"/>
      <c r="D3" s="128"/>
      <c r="F3" s="121"/>
      <c r="G3" s="128"/>
      <c r="H3" s="128"/>
      <c r="I3" s="128"/>
      <c r="J3" s="128"/>
    </row>
    <row r="4" spans="1:105" s="107" customFormat="1" ht="15" customHeight="1" x14ac:dyDescent="0.3">
      <c r="A4" s="78"/>
      <c r="B4" s="76" t="str">
        <f>'Table 2_Qtly Exp'!B15</f>
        <v>1994Q1</v>
      </c>
      <c r="C4" s="76" t="str">
        <f>'Table 2_Qtly Exp'!C15</f>
        <v>1994Q2</v>
      </c>
      <c r="D4" s="76" t="str">
        <f>'Table 2_Qtly Exp'!D15</f>
        <v>1994Q3</v>
      </c>
      <c r="E4" s="76" t="str">
        <f>'Table 2_Qtly Exp'!E15</f>
        <v>1994Q4</v>
      </c>
      <c r="F4" s="76" t="str">
        <f>'Table 2_Qtly Exp'!F15</f>
        <v>1995Q1</v>
      </c>
      <c r="G4" s="76" t="str">
        <f>'Table 2_Qtly Exp'!G15</f>
        <v>1995Q2</v>
      </c>
      <c r="H4" s="76" t="str">
        <f>'Table 2_Qtly Exp'!H15</f>
        <v>1995Q3</v>
      </c>
      <c r="I4" s="76" t="str">
        <f>'Table 2_Qtly Exp'!I15</f>
        <v>1995Q4</v>
      </c>
      <c r="J4" s="76" t="str">
        <f>'Table 2_Qtly Exp'!J15</f>
        <v>1996Q1</v>
      </c>
      <c r="K4" s="76" t="str">
        <f>'Table 2_Qtly Exp'!K15</f>
        <v>1996Q2</v>
      </c>
      <c r="L4" s="76" t="str">
        <f>'Table 2_Qtly Exp'!L15</f>
        <v>1996Q3</v>
      </c>
      <c r="M4" s="76" t="str">
        <f>'Table 2_Qtly Exp'!M15</f>
        <v>1996Q4</v>
      </c>
      <c r="N4" s="76" t="str">
        <f>'Table 2_Qtly Exp'!N15</f>
        <v>1997Q1</v>
      </c>
      <c r="O4" s="76" t="str">
        <f>'Table 2_Qtly Exp'!O15</f>
        <v>1997Q2</v>
      </c>
      <c r="P4" s="76" t="str">
        <f>'Table 2_Qtly Exp'!P15</f>
        <v>1997Q3</v>
      </c>
      <c r="Q4" s="76" t="str">
        <f>'Table 2_Qtly Exp'!Q15</f>
        <v>1997Q4</v>
      </c>
      <c r="R4" s="76" t="str">
        <f>'Table 2_Qtly Exp'!R15</f>
        <v>1998Q1</v>
      </c>
      <c r="S4" s="76" t="str">
        <f>'Table 2_Qtly Exp'!S15</f>
        <v>1998Q2</v>
      </c>
      <c r="T4" s="76" t="str">
        <f>'Table 2_Qtly Exp'!T15</f>
        <v>1998Q3</v>
      </c>
      <c r="U4" s="76" t="str">
        <f>'Table 2_Qtly Exp'!U15</f>
        <v>1998Q4</v>
      </c>
      <c r="V4" s="76" t="str">
        <f>'Table 2_Qtly Exp'!V15</f>
        <v>1999Q1</v>
      </c>
      <c r="W4" s="76" t="str">
        <f>'Table 2_Qtly Exp'!W15</f>
        <v>1999Q2</v>
      </c>
      <c r="X4" s="76" t="str">
        <f>'Table 2_Qtly Exp'!X15</f>
        <v>1999Q3</v>
      </c>
      <c r="Y4" s="76" t="str">
        <f>'Table 2_Qtly Exp'!Y15</f>
        <v>1999Q4</v>
      </c>
      <c r="Z4" s="76" t="str">
        <f>'Table 2_Qtly Exp'!Z15</f>
        <v>2000Q1</v>
      </c>
      <c r="AA4" s="76" t="str">
        <f>'Table 2_Qtly Exp'!AA15</f>
        <v>2000Q2</v>
      </c>
      <c r="AB4" s="76" t="str">
        <f>'Table 2_Qtly Exp'!AB15</f>
        <v>2000Q3</v>
      </c>
      <c r="AC4" s="76" t="str">
        <f>'Table 2_Qtly Exp'!AC15</f>
        <v>2000Q4</v>
      </c>
      <c r="AD4" s="76" t="str">
        <f>'Table 2_Qtly Exp'!AD15</f>
        <v>2001Q1</v>
      </c>
      <c r="AE4" s="76" t="str">
        <f>'Table 2_Qtly Exp'!AE15</f>
        <v>2001Q2</v>
      </c>
      <c r="AF4" s="76" t="str">
        <f>'Table 2_Qtly Exp'!AF15</f>
        <v>2001Q3</v>
      </c>
      <c r="AG4" s="76" t="str">
        <f>'Table 2_Qtly Exp'!AG15</f>
        <v>2001Q4</v>
      </c>
      <c r="AH4" s="76" t="str">
        <f>'Table 2_Qtly Exp'!AH15</f>
        <v>2002Q1</v>
      </c>
      <c r="AI4" s="76" t="str">
        <f>'Table 2_Qtly Exp'!AI15</f>
        <v>2002Q2</v>
      </c>
      <c r="AJ4" s="76" t="str">
        <f>'Table 2_Qtly Exp'!AJ15</f>
        <v>2002Q3</v>
      </c>
      <c r="AK4" s="76" t="str">
        <f>'Table 2_Qtly Exp'!AK15</f>
        <v>2002Q4</v>
      </c>
      <c r="AL4" s="76" t="str">
        <f>'Table 2_Qtly Exp'!AL15</f>
        <v>2003Q1</v>
      </c>
      <c r="AM4" s="76" t="str">
        <f>'Table 2_Qtly Exp'!AM15</f>
        <v>2003Q2</v>
      </c>
      <c r="AN4" s="76" t="str">
        <f>'Table 2_Qtly Exp'!AN15</f>
        <v>2003Q3</v>
      </c>
      <c r="AO4" s="76" t="str">
        <f>'Table 2_Qtly Exp'!AO15</f>
        <v>2003Q4</v>
      </c>
      <c r="AP4" s="76" t="str">
        <f>'Table 2_Qtly Exp'!AP15</f>
        <v>2004Q1</v>
      </c>
      <c r="AQ4" s="76" t="str">
        <f>'Table 2_Qtly Exp'!AQ15</f>
        <v>2004Q2</v>
      </c>
      <c r="AR4" s="76" t="str">
        <f>'Table 2_Qtly Exp'!AR15</f>
        <v>2004Q3</v>
      </c>
      <c r="AS4" s="76" t="str">
        <f>'Table 2_Qtly Exp'!AS15</f>
        <v>2004Q4</v>
      </c>
      <c r="AT4" s="76" t="str">
        <f>'Table 2_Qtly Exp'!AT15</f>
        <v>2005Q1</v>
      </c>
      <c r="AU4" s="76" t="str">
        <f>'Table 2_Qtly Exp'!AU15</f>
        <v>2005Q2</v>
      </c>
      <c r="AV4" s="76" t="str">
        <f>'Table 2_Qtly Exp'!AV15</f>
        <v>2005Q3</v>
      </c>
      <c r="AW4" s="76" t="str">
        <f>'Table 2_Qtly Exp'!AW15</f>
        <v>2005Q4</v>
      </c>
      <c r="AX4" s="76" t="str">
        <f>'Table 2_Qtly Exp'!AX15</f>
        <v>2006Q1</v>
      </c>
      <c r="AY4" s="76" t="str">
        <f>'Table 2_Qtly Exp'!AY15</f>
        <v>2006Q2</v>
      </c>
      <c r="AZ4" s="76" t="str">
        <f>'Table 2_Qtly Exp'!AZ15</f>
        <v>2006Q3</v>
      </c>
      <c r="BA4" s="76" t="str">
        <f>'Table 2_Qtly Exp'!BA15</f>
        <v>2006Q4</v>
      </c>
      <c r="BB4" s="76" t="str">
        <f>'Table 2_Qtly Exp'!BB15</f>
        <v>2007Q1</v>
      </c>
      <c r="BC4" s="76" t="str">
        <f>'Table 2_Qtly Exp'!BC15</f>
        <v>2007Q2</v>
      </c>
      <c r="BD4" s="76" t="str">
        <f>'Table 2_Qtly Exp'!BD15</f>
        <v>2007Q3</v>
      </c>
      <c r="BE4" s="76" t="str">
        <f>'Table 2_Qtly Exp'!BE15</f>
        <v>2007Q4</v>
      </c>
      <c r="BF4" s="76" t="str">
        <f>'Table 2_Qtly Exp'!BF15</f>
        <v>2008Q1</v>
      </c>
      <c r="BG4" s="76" t="str">
        <f>'Table 2_Qtly Exp'!BG15</f>
        <v>2008Q2</v>
      </c>
      <c r="BH4" s="76" t="str">
        <f>'Table 2_Qtly Exp'!BH15</f>
        <v>2008Q3</v>
      </c>
      <c r="BI4" s="76" t="str">
        <f>'Table 2_Qtly Exp'!BI15</f>
        <v>2008Q4</v>
      </c>
      <c r="BJ4" s="76" t="str">
        <f>'Table 2_Qtly Exp'!BJ15</f>
        <v>2009Q1</v>
      </c>
      <c r="BK4" s="76" t="str">
        <f>'Table 2_Qtly Exp'!BK15</f>
        <v>2009Q2</v>
      </c>
      <c r="BL4" s="76" t="str">
        <f>'Table 2_Qtly Exp'!BL15</f>
        <v>2009Q3</v>
      </c>
      <c r="BM4" s="76" t="str">
        <f>'Table 2_Qtly Exp'!BM15</f>
        <v>2009Q4</v>
      </c>
      <c r="BN4" s="76" t="str">
        <f>'Table 2_Qtly Exp'!BN15</f>
        <v>2010Q1</v>
      </c>
      <c r="BO4" s="76" t="str">
        <f>'Table 2_Qtly Exp'!BO15</f>
        <v>2010Q2</v>
      </c>
      <c r="BP4" s="76" t="str">
        <f>'Table 2_Qtly Exp'!BP15</f>
        <v>2010Q3</v>
      </c>
      <c r="BQ4" s="76" t="str">
        <f>'Table 2_Qtly Exp'!BQ15</f>
        <v>2010Q4</v>
      </c>
      <c r="BR4" s="76" t="str">
        <f>'Table 2_Qtly Exp'!BR15</f>
        <v>2011Q1</v>
      </c>
      <c r="BS4" s="76" t="str">
        <f>'Table 2_Qtly Exp'!BS15</f>
        <v>2011Q2</v>
      </c>
      <c r="BT4" s="76" t="str">
        <f>'Table 2_Qtly Exp'!BT15</f>
        <v>2011Q3</v>
      </c>
      <c r="BU4" s="76" t="str">
        <f>'Table 2_Qtly Exp'!BU15</f>
        <v>2011Q4</v>
      </c>
      <c r="BV4" s="76" t="str">
        <f>'Table 2_Qtly Exp'!BV15</f>
        <v>2012Q1</v>
      </c>
      <c r="BW4" s="76" t="str">
        <f>'Table 2_Qtly Exp'!BW15</f>
        <v>2012Q2</v>
      </c>
      <c r="BX4" s="76" t="str">
        <f>'Table 2_Qtly Exp'!BX15</f>
        <v>2012Q3</v>
      </c>
      <c r="BY4" s="76" t="str">
        <f>'Table 2_Qtly Exp'!BY15</f>
        <v>2012Q4</v>
      </c>
      <c r="BZ4" s="76" t="str">
        <f>'Table 2_Qtly Exp'!BZ15</f>
        <v>2013Q1</v>
      </c>
      <c r="CA4" s="76" t="str">
        <f>'Table 2_Qtly Exp'!CA15</f>
        <v>2013Q2</v>
      </c>
      <c r="CB4" s="76" t="str">
        <f>'Table 2_Qtly Exp'!CB15</f>
        <v>2013Q3</v>
      </c>
      <c r="CC4" s="76" t="str">
        <f>'Table 2_Qtly Exp'!CC15</f>
        <v>2013Q4</v>
      </c>
      <c r="CD4" s="76" t="str">
        <f>'Table 2_Qtly Exp'!CD15</f>
        <v>2014Q1</v>
      </c>
      <c r="CE4" s="76" t="str">
        <f>'Table 2_Qtly Exp'!CE15</f>
        <v>2014Q2</v>
      </c>
      <c r="CF4" s="76" t="str">
        <f>'Table 2_Qtly Exp'!CF15</f>
        <v>2014Q3</v>
      </c>
      <c r="CG4" s="76" t="str">
        <f>'Table 2_Qtly Exp'!CG15</f>
        <v>2014Q4</v>
      </c>
      <c r="CH4" s="76" t="str">
        <f>'Table 2_Qtly Exp'!CH15</f>
        <v>2015Q1</v>
      </c>
      <c r="CI4" s="76" t="str">
        <f>'Table 2_Qtly Exp'!CI15</f>
        <v>2015Q2</v>
      </c>
      <c r="CJ4" s="76" t="str">
        <f>'Table 2_Qtly Exp'!CJ15</f>
        <v>2015Q3</v>
      </c>
      <c r="CK4" s="76" t="str">
        <f>'Table 2_Qtly Exp'!CK15</f>
        <v>2015Q4</v>
      </c>
      <c r="CL4" s="76" t="str">
        <f>'Table 2_Qtly Exp'!CL15</f>
        <v>2016Q1</v>
      </c>
      <c r="CM4" s="76" t="str">
        <f>'Table 2_Qtly Exp'!CM15</f>
        <v>2016Q2</v>
      </c>
      <c r="CN4" s="76" t="str">
        <f>'Table 2_Qtly Exp'!CN15</f>
        <v>2016Q3</v>
      </c>
      <c r="CO4" s="76" t="str">
        <f>'Table 2_Qtly Exp'!CO15</f>
        <v>2016Q4</v>
      </c>
      <c r="CP4" s="76" t="str">
        <f>'Table 2_Qtly Exp'!CP15</f>
        <v>2017Q1</v>
      </c>
      <c r="CQ4" s="76" t="str">
        <f>'Table 2_Qtly Exp'!CQ15</f>
        <v>2017Q2</v>
      </c>
      <c r="CR4" s="76" t="str">
        <f>'Table 2_Qtly Exp'!CR15</f>
        <v>2017Q3</v>
      </c>
      <c r="CS4" s="76" t="str">
        <f>'Table 2_Qtly Exp'!CS15</f>
        <v>2017Q4</v>
      </c>
      <c r="CT4" s="76" t="s">
        <v>204</v>
      </c>
      <c r="CU4" s="76" t="s">
        <v>205</v>
      </c>
      <c r="CV4" s="76" t="s">
        <v>206</v>
      </c>
      <c r="CW4" s="76" t="s">
        <v>207</v>
      </c>
      <c r="CX4" s="76" t="s">
        <v>208</v>
      </c>
      <c r="CY4" s="76" t="s">
        <v>209</v>
      </c>
      <c r="CZ4" s="76" t="s">
        <v>210</v>
      </c>
      <c r="DA4" s="76" t="s">
        <v>211</v>
      </c>
    </row>
    <row r="5" spans="1:105" x14ac:dyDescent="0.3">
      <c r="A5" s="79" t="s">
        <v>1</v>
      </c>
      <c r="B5" s="233"/>
      <c r="C5" s="233"/>
      <c r="D5" s="233"/>
      <c r="E5" s="231">
        <f>SUM('Table 2_Qtly Exp'!B16:E16)</f>
        <v>2832671940.850729</v>
      </c>
      <c r="F5" s="231">
        <f>SUM('Table 2_Qtly Exp'!C16:F16)</f>
        <v>2871441300.0592151</v>
      </c>
      <c r="G5" s="231">
        <f>SUM('Table 2_Qtly Exp'!D16:G16)</f>
        <v>2926579610.8530178</v>
      </c>
      <c r="H5" s="231">
        <f>SUM('Table 2_Qtly Exp'!E16:H16)</f>
        <v>2984743652.0804033</v>
      </c>
      <c r="I5" s="231">
        <f>SUM('Table 2_Qtly Exp'!F16:I16)</f>
        <v>3032710231.565516</v>
      </c>
      <c r="J5" s="231">
        <f>SUM('Table 2_Qtly Exp'!G16:J16)</f>
        <v>3103183697.3820195</v>
      </c>
      <c r="K5" s="231">
        <f>SUM('Table 2_Qtly Exp'!H16:K16)</f>
        <v>3203412020.4763112</v>
      </c>
      <c r="L5" s="231">
        <f>SUM('Table 2_Qtly Exp'!I16:L16)</f>
        <v>3309140401.2097912</v>
      </c>
      <c r="M5" s="231">
        <f>SUM('Table 2_Qtly Exp'!J16:M16)</f>
        <v>3396332224.0485539</v>
      </c>
      <c r="N5" s="231">
        <f>SUM('Table 2_Qtly Exp'!K16:N16)</f>
        <v>3480386544.6183214</v>
      </c>
      <c r="O5" s="231">
        <f>SUM('Table 2_Qtly Exp'!L16:O16)</f>
        <v>3599929744.3450627</v>
      </c>
      <c r="P5" s="231">
        <f>SUM('Table 2_Qtly Exp'!M16:P16)</f>
        <v>3726032911.0409355</v>
      </c>
      <c r="Q5" s="231">
        <f>SUM('Table 2_Qtly Exp'!N16:Q16)</f>
        <v>3830027362.6127419</v>
      </c>
      <c r="R5" s="231">
        <f>SUM('Table 2_Qtly Exp'!O16:R16)</f>
        <v>3921088379.630918</v>
      </c>
      <c r="S5" s="231">
        <f>SUM('Table 2_Qtly Exp'!P16:S16)</f>
        <v>4050596598.4938436</v>
      </c>
      <c r="T5" s="231">
        <f>SUM('Table 2_Qtly Exp'!Q16:T16)</f>
        <v>4187211617.5755501</v>
      </c>
      <c r="U5" s="231">
        <f>SUM('Table 2_Qtly Exp'!R16:U16)</f>
        <v>4299874957.9033794</v>
      </c>
      <c r="V5" s="231">
        <f>SUM('Table 2_Qtly Exp'!S16:V16)</f>
        <v>4392795203.4738712</v>
      </c>
      <c r="W5" s="231">
        <f>SUM('Table 2_Qtly Exp'!T16:W16)</f>
        <v>4524947642.5108519</v>
      </c>
      <c r="X5" s="231">
        <f>SUM('Table 2_Qtly Exp'!U16:X16)</f>
        <v>4664351984.0981617</v>
      </c>
      <c r="Y5" s="231">
        <f>SUM('Table 2_Qtly Exp'!V16:Y16)</f>
        <v>4779315616.0984955</v>
      </c>
      <c r="Z5" s="231">
        <f>SUM('Table 2_Qtly Exp'!W16:Z16)</f>
        <v>4871666499.1543303</v>
      </c>
      <c r="AA5" s="231">
        <f>SUM('Table 2_Qtly Exp'!X16:AA16)</f>
        <v>5003009183.0669441</v>
      </c>
      <c r="AB5" s="231">
        <f>SUM('Table 2_Qtly Exp'!Y16:AB16)</f>
        <v>5141559333.987915</v>
      </c>
      <c r="AC5" s="231">
        <f>SUM('Table 2_Qtly Exp'!Z16:AC16)</f>
        <v>5255818534.1154318</v>
      </c>
      <c r="AD5" s="231">
        <f>SUM('Table 2_Qtly Exp'!AA16:AD16)</f>
        <v>5325482090.0917349</v>
      </c>
      <c r="AE5" s="231">
        <f>SUM('Table 2_Qtly Exp'!AB16:AE16)</f>
        <v>5424558548.3784676</v>
      </c>
      <c r="AF5" s="231">
        <f>SUM('Table 2_Qtly Exp'!AC16:AF16)</f>
        <v>5529071855.3965807</v>
      </c>
      <c r="AG5" s="231">
        <f>SUM('Table 2_Qtly Exp'!AD16:AG16)</f>
        <v>5615261634.2109165</v>
      </c>
      <c r="AH5" s="231">
        <f>SUM('Table 2_Qtly Exp'!AE16:AH16)</f>
        <v>5691558860.3061485</v>
      </c>
      <c r="AI5" s="231">
        <f>SUM('Table 2_Qtly Exp'!AF16:AI16)</f>
        <v>5800069814.6018066</v>
      </c>
      <c r="AJ5" s="231">
        <f>SUM('Table 2_Qtly Exp'!AG16:AJ16)</f>
        <v>5914535338.271513</v>
      </c>
      <c r="AK5" s="231">
        <f>SUM('Table 2_Qtly Exp'!AH16:AK16)</f>
        <v>6008932486.8111639</v>
      </c>
      <c r="AL5" s="231">
        <f>SUM('Table 2_Qtly Exp'!AI16:AL16)</f>
        <v>6025614980.8126287</v>
      </c>
      <c r="AM5" s="231">
        <f>SUM('Table 2_Qtly Exp'!AJ16:AM16)</f>
        <v>6049341051.0353012</v>
      </c>
      <c r="AN5" s="231">
        <f>SUM('Table 2_Qtly Exp'!AK16:AN16)</f>
        <v>6074369096.0865183</v>
      </c>
      <c r="AO5" s="231">
        <f>SUM('Table 2_Qtly Exp'!AL16:AO16)</f>
        <v>6095009163.1618605</v>
      </c>
      <c r="AP5" s="231">
        <f>SUM('Table 2_Qtly Exp'!AM16:AP16)</f>
        <v>6135432319.81392</v>
      </c>
      <c r="AQ5" s="231">
        <f>SUM('Table 2_Qtly Exp'!AN16:AQ16)</f>
        <v>6192922683.8604822</v>
      </c>
      <c r="AR5" s="231">
        <f>SUM('Table 2_Qtly Exp'!AO16:AR16)</f>
        <v>6253567847.929554</v>
      </c>
      <c r="AS5" s="231">
        <f>SUM('Table 2_Qtly Exp'!AP16:AS16)</f>
        <v>6303580553.7409439</v>
      </c>
      <c r="AT5" s="231">
        <f>SUM('Table 2_Qtly Exp'!AQ16:AT16)</f>
        <v>6369404556.2963181</v>
      </c>
      <c r="AU5" s="231">
        <f>SUM('Table 2_Qtly Exp'!AR16:AU16)</f>
        <v>6463020349.4042873</v>
      </c>
      <c r="AV5" s="231">
        <f>SUM('Table 2_Qtly Exp'!AS16:AV16)</f>
        <v>6561773335.6941462</v>
      </c>
      <c r="AW5" s="231">
        <f>SUM('Table 2_Qtly Exp'!AT16:AW16)</f>
        <v>6643212707.2767792</v>
      </c>
      <c r="AX5" s="231">
        <f>SUM('Table 2_Qtly Exp'!AU16:AX16)</f>
        <v>6733768531.582901</v>
      </c>
      <c r="AY5" s="231">
        <f>SUM('Table 2_Qtly Exp'!AV16:AY16)</f>
        <v>6862558258.4888611</v>
      </c>
      <c r="AZ5" s="231">
        <f>SUM('Table 2_Qtly Exp'!AW16:AZ16)</f>
        <v>6998415358.1638079</v>
      </c>
      <c r="BA5" s="231">
        <f>SUM('Table 2_Qtly Exp'!AX16:BA16)</f>
        <v>7110453659.3660803</v>
      </c>
      <c r="BB5" s="231">
        <f>SUM('Table 2_Qtly Exp'!AY16:BB16)</f>
        <v>7312024014.3486633</v>
      </c>
      <c r="BC5" s="231">
        <f>SUM('Table 2_Qtly Exp'!AZ16:BC16)</f>
        <v>7598700119.0549288</v>
      </c>
      <c r="BD5" s="231">
        <f>SUM('Table 2_Qtly Exp'!BA16:BD16)</f>
        <v>7901107656.2643509</v>
      </c>
      <c r="BE5" s="231">
        <f>SUM('Table 2_Qtly Exp'!BB16:BE16)</f>
        <v>8150496365.5829716</v>
      </c>
      <c r="BF5" s="231">
        <f>SUM('Table 2_Qtly Exp'!BC16:BF16)</f>
        <v>8233467975.9535713</v>
      </c>
      <c r="BG5" s="231">
        <f>SUM('Table 2_Qtly Exp'!BD16:BG16)</f>
        <v>8351471330.486063</v>
      </c>
      <c r="BH5" s="231">
        <f>SUM('Table 2_Qtly Exp'!BE16:BH16)</f>
        <v>8475950152.5461884</v>
      </c>
      <c r="BI5" s="231">
        <f>SUM('Table 2_Qtly Exp'!BF16:BI16)</f>
        <v>8578605043.5503712</v>
      </c>
      <c r="BJ5" s="231">
        <f>SUM('Table 2_Qtly Exp'!BG16:BJ16)</f>
        <v>8346213012.1496325</v>
      </c>
      <c r="BK5" s="231">
        <f>SUM('Table 2_Qtly Exp'!BH16:BK16)</f>
        <v>8015701899.3796177</v>
      </c>
      <c r="BL5" s="231">
        <f>SUM('Table 2_Qtly Exp'!BI16:BL16)</f>
        <v>7667053895.6140604</v>
      </c>
      <c r="BM5" s="231">
        <f>SUM('Table 2_Qtly Exp'!BJ16:BM16)</f>
        <v>7379531711.2533159</v>
      </c>
      <c r="BN5" s="231">
        <f>SUM('Table 2_Qtly Exp'!BK16:BN16)</f>
        <v>7064150081.1477242</v>
      </c>
      <c r="BO5" s="231">
        <f>SUM('Table 2_Qtly Exp'!BL16:BO16)</f>
        <v>6615610030.5912046</v>
      </c>
      <c r="BP5" s="231">
        <f>SUM('Table 2_Qtly Exp'!BM16:BP16)</f>
        <v>6142456217.6231928</v>
      </c>
      <c r="BQ5" s="231">
        <f>SUM('Table 2_Qtly Exp'!BN16:BQ16)</f>
        <v>5752256886.5676298</v>
      </c>
      <c r="BR5" s="231">
        <f>SUM('Table 2_Qtly Exp'!BO16:BR16)</f>
        <v>5667998192.6552534</v>
      </c>
      <c r="BS5" s="231">
        <f>SUM('Table 2_Qtly Exp'!BP16:BS16)</f>
        <v>5548164330.3766212</v>
      </c>
      <c r="BT5" s="231">
        <f>SUM('Table 2_Qtly Exp'!BQ16:BT16)</f>
        <v>5421754550.9389353</v>
      </c>
      <c r="BU5" s="231">
        <f>SUM('Table 2_Qtly Exp'!BR16:BU16)</f>
        <v>5317507242.7199459</v>
      </c>
      <c r="BV5" s="231">
        <f>SUM('Table 2_Qtly Exp'!BS16:BV16)</f>
        <v>5530490235.713562</v>
      </c>
      <c r="BW5" s="231">
        <f>SUM('Table 2_Qtly Exp'!BT16:BW16)</f>
        <v>5833397549.6653957</v>
      </c>
      <c r="BX5" s="231">
        <f>SUM('Table 2_Qtly Exp'!BU16:BX16)</f>
        <v>6152926988.3284187</v>
      </c>
      <c r="BY5" s="231">
        <f>SUM('Table 2_Qtly Exp'!BV16:BY16)</f>
        <v>6416435745.5267897</v>
      </c>
      <c r="BZ5" s="231">
        <f>SUM('Table 2_Qtly Exp'!BW16:BZ16)</f>
        <v>6527880047.1544685</v>
      </c>
      <c r="CA5" s="231">
        <f>SUM('Table 2_Qtly Exp'!BX16:CA16)</f>
        <v>6686377651.0560617</v>
      </c>
      <c r="CB5" s="231">
        <f>SUM('Table 2_Qtly Exp'!BY16:CB16)</f>
        <v>6853572855.8973789</v>
      </c>
      <c r="CC5" s="231">
        <f>SUM('Table 2_Qtly Exp'!BZ16:CC16)</f>
        <v>6991454989.14184</v>
      </c>
      <c r="CD5" s="231">
        <f>SUM('Table 2_Qtly Exp'!CA16:CD16)</f>
        <v>6979239700.4786024</v>
      </c>
      <c r="CE5" s="231">
        <f>SUM('Table 2_Qtly Exp'!CB16:CE16)</f>
        <v>6961866950.5415287</v>
      </c>
      <c r="CF5" s="231">
        <f>SUM('Table 2_Qtly Exp'!CC16:CF16)</f>
        <v>6943540866.0274086</v>
      </c>
      <c r="CG5" s="231">
        <f>SUM('Table 2_Qtly Exp'!CD16:CG16)</f>
        <v>6928427755.4018784</v>
      </c>
      <c r="CH5" s="231">
        <f>SUM('Table 2_Qtly Exp'!CE16:CH16)</f>
        <v>6915926636.0785027</v>
      </c>
      <c r="CI5" s="231">
        <f>SUM('Table 2_Qtly Exp'!CF16:CI16)</f>
        <v>6898147373.8829136</v>
      </c>
      <c r="CJ5" s="231">
        <f>SUM('Table 2_Qtly Exp'!CG16:CJ16)</f>
        <v>6879392469.6348667</v>
      </c>
      <c r="CK5" s="231">
        <f>SUM('Table 2_Qtly Exp'!CH16:CK16)</f>
        <v>6863925720.9983225</v>
      </c>
      <c r="CL5" s="231">
        <f>SUM('Table 2_Qtly Exp'!CI16:CL16)</f>
        <v>6985540414.2893076</v>
      </c>
      <c r="CM5" s="231">
        <f>SUM('Table 2_Qtly Exp'!CJ16:CM16)</f>
        <v>7158502487.7584915</v>
      </c>
      <c r="CN5" s="231">
        <f>SUM('Table 2_Qtly Exp'!CK16:CN16)</f>
        <v>7340955904.0348282</v>
      </c>
      <c r="CO5" s="231">
        <f>SUM('Table 2_Qtly Exp'!CL16:CO16)</f>
        <v>7491421141.8255711</v>
      </c>
      <c r="CP5" s="231">
        <f>SUM('Table 2_Qtly Exp'!CM16:CP16)</f>
        <v>7604886067.2399912</v>
      </c>
      <c r="CQ5" s="231">
        <f>SUM('Table 2_Qtly Exp'!CN16:CQ16)</f>
        <v>7766257429.8166142</v>
      </c>
      <c r="CR5" s="231">
        <f>SUM('Table 2_Qtly Exp'!CO16:CR16)</f>
        <v>7936484091.65481</v>
      </c>
      <c r="CS5" s="231">
        <f>SUM('Table 2_Qtly Exp'!CP16:CS16)</f>
        <v>8076866199.4527588</v>
      </c>
      <c r="CT5" s="231">
        <f>SUM('Table 2_Qtly Exp'!CQ16:CT16)</f>
        <v>8157846242.8567295</v>
      </c>
      <c r="CU5" s="231">
        <f>SUM('Table 2_Qtly Exp'!CR16:CU16)</f>
        <v>8273017163.7195711</v>
      </c>
      <c r="CV5" s="231">
        <f>SUM('Table 2_Qtly Exp'!CS16:CV16)</f>
        <v>8394508121.5095806</v>
      </c>
      <c r="CW5" s="231">
        <f>SUM('Table 2_Qtly Exp'!CT16:CW16)</f>
        <v>8494698987.9037333</v>
      </c>
      <c r="CX5" s="231">
        <f>SUM('Table 2_Qtly Exp'!CU16:CX16)</f>
        <v>8495019151.1331253</v>
      </c>
      <c r="CY5" s="231">
        <f>SUM('Table 2_Qtly Exp'!CV16:CY16)</f>
        <v>8495474491.6393223</v>
      </c>
      <c r="CZ5" s="231">
        <f>SUM('Table 2_Qtly Exp'!CW16:CZ16)</f>
        <v>8495954819.0848618</v>
      </c>
      <c r="DA5" s="231">
        <f>SUM('Table 2_Qtly Exp'!CX16:DA16)</f>
        <v>8496350934.3497105</v>
      </c>
    </row>
    <row r="6" spans="1:105" x14ac:dyDescent="0.3">
      <c r="A6" s="79" t="s">
        <v>2</v>
      </c>
      <c r="B6" s="233"/>
      <c r="C6" s="233"/>
      <c r="D6" s="233"/>
      <c r="E6" s="231">
        <f>SUM('Table 2_Qtly Exp'!B17:E17)</f>
        <v>1631991803.9850261</v>
      </c>
      <c r="F6" s="231">
        <f>SUM('Table 2_Qtly Exp'!C17:F17)</f>
        <v>1637547441.6964867</v>
      </c>
      <c r="G6" s="231">
        <f>SUM('Table 2_Qtly Exp'!D17:G17)</f>
        <v>1645448745.33024</v>
      </c>
      <c r="H6" s="231">
        <f>SUM('Table 2_Qtly Exp'!E17:H17)</f>
        <v>1653783635.240494</v>
      </c>
      <c r="I6" s="231">
        <f>SUM('Table 2_Qtly Exp'!F17:I17)</f>
        <v>1660657231.8982108</v>
      </c>
      <c r="J6" s="231">
        <f>SUM('Table 2_Qtly Exp'!G17:J17)</f>
        <v>1675729781.661221</v>
      </c>
      <c r="K6" s="231">
        <f>SUM('Table 2_Qtly Exp'!H17:K17)</f>
        <v>1697166167.2568336</v>
      </c>
      <c r="L6" s="231">
        <f>SUM('Table 2_Qtly Exp'!I17:L17)</f>
        <v>1719778880.5880785</v>
      </c>
      <c r="M6" s="231">
        <f>SUM('Table 2_Qtly Exp'!J17:M17)</f>
        <v>1738427077.798738</v>
      </c>
      <c r="N6" s="231">
        <f>SUM('Table 2_Qtly Exp'!K17:N17)</f>
        <v>1797366297.3902783</v>
      </c>
      <c r="O6" s="231">
        <f>SUM('Table 2_Qtly Exp'!L17:O17)</f>
        <v>1881190458.380569</v>
      </c>
      <c r="P6" s="231">
        <f>SUM('Table 2_Qtly Exp'!M17:P17)</f>
        <v>1969614493.9648848</v>
      </c>
      <c r="Q6" s="231">
        <f>SUM('Table 2_Qtly Exp'!N17:Q17)</f>
        <v>2042535811.7025609</v>
      </c>
      <c r="R6" s="231">
        <f>SUM('Table 2_Qtly Exp'!O17:R17)</f>
        <v>2120977828.9111879</v>
      </c>
      <c r="S6" s="231">
        <f>SUM('Table 2_Qtly Exp'!P17:S17)</f>
        <v>2232539134.345284</v>
      </c>
      <c r="T6" s="231">
        <f>SUM('Table 2_Qtly Exp'!Q17:T17)</f>
        <v>2350222398.0367613</v>
      </c>
      <c r="U6" s="231">
        <f>SUM('Table 2_Qtly Exp'!R17:U17)</f>
        <v>2447273144.5599732</v>
      </c>
      <c r="V6" s="231">
        <f>SUM('Table 2_Qtly Exp'!S17:V17)</f>
        <v>2498791000.4691801</v>
      </c>
      <c r="W6" s="231">
        <f>SUM('Table 2_Qtly Exp'!T17:W17)</f>
        <v>2572060396.9344788</v>
      </c>
      <c r="X6" s="231">
        <f>SUM('Table 2_Qtly Exp'!U17:X17)</f>
        <v>2649350472.2987814</v>
      </c>
      <c r="Y6" s="231">
        <f>SUM('Table 2_Qtly Exp'!V17:Y17)</f>
        <v>2713089862.9109073</v>
      </c>
      <c r="Z6" s="231">
        <f>SUM('Table 2_Qtly Exp'!W17:Z17)</f>
        <v>2720598825.1661768</v>
      </c>
      <c r="AA6" s="231">
        <f>SUM('Table 2_Qtly Exp'!X17:AA17)</f>
        <v>2731278173.5748911</v>
      </c>
      <c r="AB6" s="231">
        <f>SUM('Table 2_Qtly Exp'!Y17:AB17)</f>
        <v>2742543554.2545595</v>
      </c>
      <c r="AC6" s="231">
        <f>SUM('Table 2_Qtly Exp'!Z17:AC17)</f>
        <v>2751833860.8838544</v>
      </c>
      <c r="AD6" s="231">
        <f>SUM('Table 2_Qtly Exp'!AA17:AD17)</f>
        <v>2730927987.7114639</v>
      </c>
      <c r="AE6" s="231">
        <f>SUM('Table 2_Qtly Exp'!AB17:AE17)</f>
        <v>2701195370.099802</v>
      </c>
      <c r="AF6" s="231">
        <f>SUM('Table 2_Qtly Exp'!AC17:AF17)</f>
        <v>2669831166.6690869</v>
      </c>
      <c r="AG6" s="231">
        <f>SUM('Table 2_Qtly Exp'!AD17:AG17)</f>
        <v>2643965811.9739895</v>
      </c>
      <c r="AH6" s="231">
        <f>SUM('Table 2_Qtly Exp'!AE17:AH17)</f>
        <v>2651368179.9018421</v>
      </c>
      <c r="AI6" s="231">
        <f>SUM('Table 2_Qtly Exp'!AF17:AI17)</f>
        <v>2661895928.406044</v>
      </c>
      <c r="AJ6" s="231">
        <f>SUM('Table 2_Qtly Exp'!AG17:AJ17)</f>
        <v>2673001390.0934701</v>
      </c>
      <c r="AK6" s="231">
        <f>SUM('Table 2_Qtly Exp'!AH17:AK17)</f>
        <v>2682159815.1187582</v>
      </c>
      <c r="AL6" s="231">
        <f>SUM('Table 2_Qtly Exp'!AI17:AL17)</f>
        <v>2695607648.4269714</v>
      </c>
      <c r="AM6" s="231">
        <f>SUM('Table 2_Qtly Exp'!AJ17:AM17)</f>
        <v>2714733340.1482105</v>
      </c>
      <c r="AN6" s="231">
        <f>SUM('Table 2_Qtly Exp'!AK17:AN17)</f>
        <v>2734908559.6237669</v>
      </c>
      <c r="AO6" s="231">
        <f>SUM('Table 2_Qtly Exp'!AL17:AO17)</f>
        <v>2751546610.3537817</v>
      </c>
      <c r="AP6" s="231">
        <f>SUM('Table 2_Qtly Exp'!AM17:AP17)</f>
        <v>2778168223.4319935</v>
      </c>
      <c r="AQ6" s="231">
        <f>SUM('Table 2_Qtly Exp'!AN17:AQ17)</f>
        <v>2816029844.1991873</v>
      </c>
      <c r="AR6" s="231">
        <f>SUM('Table 2_Qtly Exp'!AO17:AR17)</f>
        <v>2855969132.137733</v>
      </c>
      <c r="AS6" s="231">
        <f>SUM('Table 2_Qtly Exp'!AP17:AS17)</f>
        <v>2888906166.5847311</v>
      </c>
      <c r="AT6" s="231">
        <f>SUM('Table 2_Qtly Exp'!AQ17:AT17)</f>
        <v>2922346016.7702513</v>
      </c>
      <c r="AU6" s="231">
        <f>SUM('Table 2_Qtly Exp'!AR17:AU17)</f>
        <v>2969904627.2314696</v>
      </c>
      <c r="AV6" s="231">
        <f>SUM('Table 2_Qtly Exp'!AS17:AV17)</f>
        <v>3020073029.9220786</v>
      </c>
      <c r="AW6" s="231">
        <f>SUM('Table 2_Qtly Exp'!AT17:AW17)</f>
        <v>3061445785.7437153</v>
      </c>
      <c r="AX6" s="231">
        <f>SUM('Table 2_Qtly Exp'!AU17:AX17)</f>
        <v>3060520679.6864281</v>
      </c>
      <c r="AY6" s="231">
        <f>SUM('Table 2_Qtly Exp'!AV17:AY17)</f>
        <v>3059204981.2496896</v>
      </c>
      <c r="AZ6" s="231">
        <f>SUM('Table 2_Qtly Exp'!AW17:AZ17)</f>
        <v>3057817083.4883051</v>
      </c>
      <c r="BA6" s="231">
        <f>SUM('Table 2_Qtly Exp'!AX17:BA17)</f>
        <v>3056672515.3516378</v>
      </c>
      <c r="BB6" s="231">
        <f>SUM('Table 2_Qtly Exp'!AY17:BB17)</f>
        <v>3043658803.5855856</v>
      </c>
      <c r="BC6" s="231">
        <f>SUM('Table 2_Qtly Exp'!AZ17:BC17)</f>
        <v>3025150525.4353371</v>
      </c>
      <c r="BD6" s="231">
        <f>SUM('Table 2_Qtly Exp'!BA17:BD17)</f>
        <v>3005626600.2754827</v>
      </c>
      <c r="BE6" s="231">
        <f>SUM('Table 2_Qtly Exp'!BB17:BE17)</f>
        <v>2989525657.3513074</v>
      </c>
      <c r="BF6" s="231">
        <f>SUM('Table 2_Qtly Exp'!BC17:BF17)</f>
        <v>2947319624.5212808</v>
      </c>
      <c r="BG6" s="231">
        <f>SUM('Table 2_Qtly Exp'!BD17:BG17)</f>
        <v>2887293629.6875553</v>
      </c>
      <c r="BH6" s="231">
        <f>SUM('Table 2_Qtly Exp'!BE17:BH17)</f>
        <v>2823973691.3731585</v>
      </c>
      <c r="BI6" s="231">
        <f>SUM('Table 2_Qtly Exp'!BF17:BI17)</f>
        <v>2771755159.2688265</v>
      </c>
      <c r="BJ6" s="231">
        <f>SUM('Table 2_Qtly Exp'!BG17:BJ17)</f>
        <v>2713537438.0592136</v>
      </c>
      <c r="BK6" s="231">
        <f>SUM('Table 2_Qtly Exp'!BH17:BK17)</f>
        <v>2630739401.8961601</v>
      </c>
      <c r="BL6" s="231">
        <f>SUM('Table 2_Qtly Exp'!BI17:BL17)</f>
        <v>2543397800.029829</v>
      </c>
      <c r="BM6" s="231">
        <f>SUM('Table 2_Qtly Exp'!BJ17:BM17)</f>
        <v>2471369141.0874395</v>
      </c>
      <c r="BN6" s="231">
        <f>SUM('Table 2_Qtly Exp'!BK17:BN17)</f>
        <v>2436009582.8456473</v>
      </c>
      <c r="BO6" s="231">
        <f>SUM('Table 2_Qtly Exp'!BL17:BO17)</f>
        <v>2385720737.4359775</v>
      </c>
      <c r="BP6" s="231">
        <f>SUM('Table 2_Qtly Exp'!BM17:BP17)</f>
        <v>2332672277.3802447</v>
      </c>
      <c r="BQ6" s="231">
        <f>SUM('Table 2_Qtly Exp'!BN17:BQ17)</f>
        <v>2288924402.8837237</v>
      </c>
      <c r="BR6" s="231">
        <f>SUM('Table 2_Qtly Exp'!BO17:BR17)</f>
        <v>2300441100.2259016</v>
      </c>
      <c r="BS6" s="231">
        <f>SUM('Table 2_Qtly Exp'!BP17:BS17)</f>
        <v>2316820304.0697498</v>
      </c>
      <c r="BT6" s="231">
        <f>SUM('Table 2_Qtly Exp'!BQ17:BT17)</f>
        <v>2334098321.3671603</v>
      </c>
      <c r="BU6" s="231">
        <f>SUM('Table 2_Qtly Exp'!BR17:BU17)</f>
        <v>2348347114.4797544</v>
      </c>
      <c r="BV6" s="231">
        <f>SUM('Table 2_Qtly Exp'!BS17:BV17)</f>
        <v>2409929558.9355454</v>
      </c>
      <c r="BW6" s="231">
        <f>SUM('Table 2_Qtly Exp'!BT17:BW17)</f>
        <v>2497512950.3345518</v>
      </c>
      <c r="BX6" s="231">
        <f>SUM('Table 2_Qtly Exp'!BU17:BX17)</f>
        <v>2589902505.1618023</v>
      </c>
      <c r="BY6" s="231">
        <f>SUM('Table 2_Qtly Exp'!BV17:BY17)</f>
        <v>2666094097.6251016</v>
      </c>
      <c r="BZ6" s="231">
        <f>SUM('Table 2_Qtly Exp'!BW17:BZ17)</f>
        <v>2732705753.7735949</v>
      </c>
      <c r="CA6" s="231">
        <f>SUM('Table 2_Qtly Exp'!BX17:CA17)</f>
        <v>2827441758.5513477</v>
      </c>
      <c r="CB6" s="231">
        <f>SUM('Table 2_Qtly Exp'!BY17:CB17)</f>
        <v>2927376428.4438887</v>
      </c>
      <c r="CC6" s="231">
        <f>SUM('Table 2_Qtly Exp'!BZ17:CC17)</f>
        <v>3009790307.9743586</v>
      </c>
      <c r="CD6" s="231">
        <f>SUM('Table 2_Qtly Exp'!CA17:CD17)</f>
        <v>3052413221.2461886</v>
      </c>
      <c r="CE6" s="231">
        <f>SUM('Table 2_Qtly Exp'!CB17:CE17)</f>
        <v>3113032109.1231146</v>
      </c>
      <c r="CF6" s="231">
        <f>SUM('Table 2_Qtly Exp'!CC17:CF17)</f>
        <v>3176977475.6545119</v>
      </c>
      <c r="CG6" s="231">
        <f>SUM('Table 2_Qtly Exp'!CD17:CG17)</f>
        <v>3229711784.3735685</v>
      </c>
      <c r="CH6" s="231">
        <f>SUM('Table 2_Qtly Exp'!CE17:CH17)</f>
        <v>3208260628.5169668</v>
      </c>
      <c r="CI6" s="231">
        <f>SUM('Table 2_Qtly Exp'!CF17:CI17)</f>
        <v>3177752502.443821</v>
      </c>
      <c r="CJ6" s="231">
        <f>SUM('Table 2_Qtly Exp'!CG17:CJ17)</f>
        <v>3145570234.3049827</v>
      </c>
      <c r="CK6" s="231">
        <f>SUM('Table 2_Qtly Exp'!CH17:CK17)</f>
        <v>3119030240.0040712</v>
      </c>
      <c r="CL6" s="231">
        <f>SUM('Table 2_Qtly Exp'!CI17:CL17)</f>
        <v>3096080858.0847983</v>
      </c>
      <c r="CM6" s="231">
        <f>SUM('Table 2_Qtly Exp'!CJ17:CM17)</f>
        <v>3063441934.4960489</v>
      </c>
      <c r="CN6" s="231">
        <f>SUM('Table 2_Qtly Exp'!CK17:CN17)</f>
        <v>3029011940.7239704</v>
      </c>
      <c r="CO6" s="231">
        <f>SUM('Table 2_Qtly Exp'!CL17:CO17)</f>
        <v>3000618297.5366969</v>
      </c>
      <c r="CP6" s="231">
        <f>SUM('Table 2_Qtly Exp'!CM17:CP17)</f>
        <v>2964389743.9445314</v>
      </c>
      <c r="CQ6" s="231">
        <f>SUM('Table 2_Qtly Exp'!CN17:CQ17)</f>
        <v>2912865001.5098529</v>
      </c>
      <c r="CR6" s="231">
        <f>SUM('Table 2_Qtly Exp'!CO17:CR17)</f>
        <v>2858512824.2295523</v>
      </c>
      <c r="CS6" s="231">
        <f>SUM('Table 2_Qtly Exp'!CP17:CS17)</f>
        <v>2813689803.3959017</v>
      </c>
      <c r="CT6" s="231">
        <f>SUM('Table 2_Qtly Exp'!CQ17:CT17)</f>
        <v>2816161508.4781394</v>
      </c>
      <c r="CU6" s="231">
        <f>SUM('Table 2_Qtly Exp'!CR17:CU17)</f>
        <v>2819676801.1163845</v>
      </c>
      <c r="CV6" s="231">
        <f>SUM('Table 2_Qtly Exp'!CS17:CV17)</f>
        <v>2823384996.4345508</v>
      </c>
      <c r="CW6" s="231">
        <f>SUM('Table 2_Qtly Exp'!CT17:CW17)</f>
        <v>2826443061.8942704</v>
      </c>
      <c r="CX6" s="231">
        <f>SUM('Table 2_Qtly Exp'!CU17:CX17)</f>
        <v>2821453322.0539503</v>
      </c>
      <c r="CY6" s="231">
        <f>SUM('Table 2_Qtly Exp'!CV17:CY17)</f>
        <v>2814356846.0813589</v>
      </c>
      <c r="CZ6" s="231">
        <f>SUM('Table 2_Qtly Exp'!CW17:CZ17)</f>
        <v>2806870948.9782991</v>
      </c>
      <c r="DA6" s="231">
        <f>SUM('Table 2_Qtly Exp'!CX17:DA17)</f>
        <v>2800697497.6356125</v>
      </c>
    </row>
    <row r="7" spans="1:105" x14ac:dyDescent="0.3">
      <c r="A7" s="79" t="s">
        <v>3</v>
      </c>
      <c r="B7" s="233"/>
      <c r="C7" s="233"/>
      <c r="D7" s="233"/>
      <c r="E7" s="231">
        <f>SUM('Table 2_Qtly Exp'!B18:E18)</f>
        <v>4896540740.5276642</v>
      </c>
      <c r="F7" s="231">
        <f>SUM('Table 2_Qtly Exp'!C18:F18)</f>
        <v>4772459385.4155884</v>
      </c>
      <c r="G7" s="231">
        <f>SUM('Table 2_Qtly Exp'!D18:G18)</f>
        <v>4595989191.9028635</v>
      </c>
      <c r="H7" s="231">
        <f>SUM('Table 2_Qtly Exp'!E18:H18)</f>
        <v>4409835146.5012341</v>
      </c>
      <c r="I7" s="231">
        <f>SUM('Table 2_Qtly Exp'!F18:I18)</f>
        <v>4256318082.9202328</v>
      </c>
      <c r="J7" s="231">
        <f>SUM('Table 2_Qtly Exp'!G18:J18)</f>
        <v>4142267347.0675688</v>
      </c>
      <c r="K7" s="231">
        <f>SUM('Table 2_Qtly Exp'!H18:K18)</f>
        <v>3980062836.9055948</v>
      </c>
      <c r="L7" s="231">
        <f>SUM('Table 2_Qtly Exp'!I18:L18)</f>
        <v>3808957308.2721467</v>
      </c>
      <c r="M7" s="231">
        <f>SUM('Table 2_Qtly Exp'!J18:M18)</f>
        <v>3667850418.7516484</v>
      </c>
      <c r="N7" s="231">
        <f>SUM('Table 2_Qtly Exp'!K18:N18)</f>
        <v>3667565096.9545598</v>
      </c>
      <c r="O7" s="231">
        <f>SUM('Table 2_Qtly Exp'!L18:O18)</f>
        <v>3667159308.4080033</v>
      </c>
      <c r="P7" s="231">
        <f>SUM('Table 2_Qtly Exp'!M18:P18)</f>
        <v>3666731252.0999355</v>
      </c>
      <c r="Q7" s="231">
        <f>SUM('Table 2_Qtly Exp'!N18:Q18)</f>
        <v>3666378243.6690946</v>
      </c>
      <c r="R7" s="231">
        <f>SUM('Table 2_Qtly Exp'!O18:R18)</f>
        <v>3862381970.4203868</v>
      </c>
      <c r="S7" s="231">
        <f>SUM('Table 2_Qtly Exp'!P18:S18)</f>
        <v>4141141140.6258812</v>
      </c>
      <c r="T7" s="231">
        <f>SUM('Table 2_Qtly Exp'!Q18:T18)</f>
        <v>4435197299.3097725</v>
      </c>
      <c r="U7" s="231">
        <f>SUM('Table 2_Qtly Exp'!R18:U18)</f>
        <v>4677698814.1796961</v>
      </c>
      <c r="V7" s="231">
        <f>SUM('Table 2_Qtly Exp'!S18:V18)</f>
        <v>4813159544.9903135</v>
      </c>
      <c r="W7" s="231">
        <f>SUM('Table 2_Qtly Exp'!T18:W18)</f>
        <v>5005813641.6346722</v>
      </c>
      <c r="X7" s="231">
        <f>SUM('Table 2_Qtly Exp'!U18:X18)</f>
        <v>5209039686.4395599</v>
      </c>
      <c r="Y7" s="231">
        <f>SUM('Table 2_Qtly Exp'!V18:Y18)</f>
        <v>5376635644.7992916</v>
      </c>
      <c r="Z7" s="231">
        <f>SUM('Table 2_Qtly Exp'!W18:Z18)</f>
        <v>5425859544.3076429</v>
      </c>
      <c r="AA7" s="231">
        <f>SUM('Table 2_Qtly Exp'!X18:AA18)</f>
        <v>5495866444.7307053</v>
      </c>
      <c r="AB7" s="231">
        <f>SUM('Table 2_Qtly Exp'!Y18:AB18)</f>
        <v>5569714993.6577101</v>
      </c>
      <c r="AC7" s="231">
        <f>SUM('Table 2_Qtly Exp'!Z18:AC18)</f>
        <v>5630616234.6515961</v>
      </c>
      <c r="AD7" s="231">
        <f>SUM('Table 2_Qtly Exp'!AA18:AD18)</f>
        <v>5700098045.9772682</v>
      </c>
      <c r="AE7" s="231">
        <f>SUM('Table 2_Qtly Exp'!AB18:AE18)</f>
        <v>5798916024.5460949</v>
      </c>
      <c r="AF7" s="231">
        <f>SUM('Table 2_Qtly Exp'!AC18:AF18)</f>
        <v>5903156667.6985168</v>
      </c>
      <c r="AG7" s="231">
        <f>SUM('Table 2_Qtly Exp'!AD18:AG18)</f>
        <v>5989121586.7419281</v>
      </c>
      <c r="AH7" s="231">
        <f>SUM('Table 2_Qtly Exp'!AE18:AH18)</f>
        <v>6139307757.7599039</v>
      </c>
      <c r="AI7" s="231">
        <f>SUM('Table 2_Qtly Exp'!AF18:AI18)</f>
        <v>6352904576.0613976</v>
      </c>
      <c r="AJ7" s="231">
        <f>SUM('Table 2_Qtly Exp'!AG18:AJ18)</f>
        <v>6578222580.3105001</v>
      </c>
      <c r="AK7" s="231">
        <f>SUM('Table 2_Qtly Exp'!AH18:AK18)</f>
        <v>6764037281.8369961</v>
      </c>
      <c r="AL7" s="231">
        <f>SUM('Table 2_Qtly Exp'!AI18:AL18)</f>
        <v>7046649446.4493151</v>
      </c>
      <c r="AM7" s="231">
        <f>SUM('Table 2_Qtly Exp'!AJ18:AM18)</f>
        <v>7448584316.7861061</v>
      </c>
      <c r="AN7" s="231">
        <f>SUM('Table 2_Qtly Exp'!AK18:AN18)</f>
        <v>7872575477.0597477</v>
      </c>
      <c r="AO7" s="231">
        <f>SUM('Table 2_Qtly Exp'!AL18:AO18)</f>
        <v>8222231471.7445698</v>
      </c>
      <c r="AP7" s="231">
        <f>SUM('Table 2_Qtly Exp'!AM18:AP18)</f>
        <v>8564830137.1488113</v>
      </c>
      <c r="AQ7" s="231">
        <f>SUM('Table 2_Qtly Exp'!AN18:AQ18)</f>
        <v>9052078626.0654469</v>
      </c>
      <c r="AR7" s="231">
        <f>SUM('Table 2_Qtly Exp'!AO18:AR18)</f>
        <v>9566065013.9203644</v>
      </c>
      <c r="AS7" s="231">
        <f>SUM('Table 2_Qtly Exp'!AP18:AS18)</f>
        <v>9989938053.1221294</v>
      </c>
      <c r="AT7" s="231">
        <f>SUM('Table 2_Qtly Exp'!AQ18:AT18)</f>
        <v>10309802629.240658</v>
      </c>
      <c r="AU7" s="231">
        <f>SUM('Table 2_Qtly Exp'!AR18:AU18)</f>
        <v>10764718386.684769</v>
      </c>
      <c r="AV7" s="231">
        <f>SUM('Table 2_Qtly Exp'!AS18:AV18)</f>
        <v>11244597775.263002</v>
      </c>
      <c r="AW7" s="231">
        <f>SUM('Table 2_Qtly Exp'!AT18:AW18)</f>
        <v>11640343537.589214</v>
      </c>
      <c r="AX7" s="231">
        <f>SUM('Table 2_Qtly Exp'!AU18:AX18)</f>
        <v>11737949354.649185</v>
      </c>
      <c r="AY7" s="231">
        <f>SUM('Table 2_Qtly Exp'!AV18:AY18)</f>
        <v>11876765677.28672</v>
      </c>
      <c r="AZ7" s="231">
        <f>SUM('Table 2_Qtly Exp'!AW18:AZ18)</f>
        <v>12023199584.976021</v>
      </c>
      <c r="BA7" s="231">
        <f>SUM('Table 2_Qtly Exp'!AX18:BA18)</f>
        <v>12143960342.383423</v>
      </c>
      <c r="BB7" s="231">
        <f>SUM('Table 2_Qtly Exp'!AY18:BB18)</f>
        <v>11979519920.762611</v>
      </c>
      <c r="BC7" s="231">
        <f>SUM('Table 2_Qtly Exp'!AZ18:BC18)</f>
        <v>11745650513.078217</v>
      </c>
      <c r="BD7" s="231">
        <f>SUM('Table 2_Qtly Exp'!BA18:BD18)</f>
        <v>11498947455.357626</v>
      </c>
      <c r="BE7" s="231">
        <f>SUM('Table 2_Qtly Exp'!BB18:BE18)</f>
        <v>11295496980.155716</v>
      </c>
      <c r="BF7" s="231">
        <f>SUM('Table 2_Qtly Exp'!BC18:BF18)</f>
        <v>10968348575.13835</v>
      </c>
      <c r="BG7" s="231">
        <f>SUM('Table 2_Qtly Exp'!BD18:BG18)</f>
        <v>10503073657.011871</v>
      </c>
      <c r="BH7" s="231">
        <f>SUM('Table 2_Qtly Exp'!BE18:BH18)</f>
        <v>10012266645.872559</v>
      </c>
      <c r="BI7" s="231">
        <f>SUM('Table 2_Qtly Exp'!BF18:BI18)</f>
        <v>9607509118.4574966</v>
      </c>
      <c r="BJ7" s="231">
        <f>SUM('Table 2_Qtly Exp'!BG18:BJ18)</f>
        <v>9162953426.53269</v>
      </c>
      <c r="BK7" s="231">
        <f>SUM('Table 2_Qtly Exp'!BH18:BK18)</f>
        <v>8530700265.610218</v>
      </c>
      <c r="BL7" s="231">
        <f>SUM('Table 2_Qtly Exp'!BI18:BL18)</f>
        <v>7863752033.272047</v>
      </c>
      <c r="BM7" s="231">
        <f>SUM('Table 2_Qtly Exp'!BJ18:BM18)</f>
        <v>7313734793.6886072</v>
      </c>
      <c r="BN7" s="231">
        <f>SUM('Table 2_Qtly Exp'!BK18:BN18)</f>
        <v>7115460343.5213909</v>
      </c>
      <c r="BO7" s="231">
        <f>SUM('Table 2_Qtly Exp'!BL18:BO18)</f>
        <v>6833471719.5413132</v>
      </c>
      <c r="BP7" s="231">
        <f>SUM('Table 2_Qtly Exp'!BM18:BP18)</f>
        <v>6536008889.8915806</v>
      </c>
      <c r="BQ7" s="231">
        <f>SUM('Table 2_Qtly Exp'!BN18:BQ18)</f>
        <v>6290697969.928504</v>
      </c>
      <c r="BR7" s="231">
        <f>SUM('Table 2_Qtly Exp'!BO18:BR18)</f>
        <v>6077685753.0288658</v>
      </c>
      <c r="BS7" s="231">
        <f>SUM('Table 2_Qtly Exp'!BP18:BS18)</f>
        <v>5774736876.4397907</v>
      </c>
      <c r="BT7" s="231">
        <f>SUM('Table 2_Qtly Exp'!BQ18:BT18)</f>
        <v>5455163594.3780279</v>
      </c>
      <c r="BU7" s="231">
        <f>SUM('Table 2_Qtly Exp'!BR18:BU18)</f>
        <v>5191618680.5126476</v>
      </c>
      <c r="BV7" s="231">
        <f>SUM('Table 2_Qtly Exp'!BS18:BV18)</f>
        <v>5097313962.6873169</v>
      </c>
      <c r="BW7" s="231">
        <f>SUM('Table 2_Qtly Exp'!BT18:BW18)</f>
        <v>4963192508.3498211</v>
      </c>
      <c r="BX7" s="231">
        <f>SUM('Table 2_Qtly Exp'!BU18:BX18)</f>
        <v>4821711101.1892691</v>
      </c>
      <c r="BY7" s="231">
        <f>SUM('Table 2_Qtly Exp'!BV18:BY18)</f>
        <v>4705034559.8241062</v>
      </c>
      <c r="BZ7" s="231">
        <f>SUM('Table 2_Qtly Exp'!BW18:BZ18)</f>
        <v>4768454683.1819429</v>
      </c>
      <c r="CA7" s="231">
        <f>SUM('Table 2_Qtly Exp'!BX18:CA18)</f>
        <v>4858651646.5488348</v>
      </c>
      <c r="CB7" s="231">
        <f>SUM('Table 2_Qtly Exp'!BY18:CB18)</f>
        <v>4953798193.8465176</v>
      </c>
      <c r="CC7" s="231">
        <f>SUM('Table 2_Qtly Exp'!BZ18:CC18)</f>
        <v>5032263416.1278658</v>
      </c>
      <c r="CD7" s="231">
        <f>SUM('Table 2_Qtly Exp'!CA18:CD18)</f>
        <v>5252529653.7828331</v>
      </c>
      <c r="CE7" s="231">
        <f>SUM('Table 2_Qtly Exp'!CB18:CE18)</f>
        <v>5565795297.5065193</v>
      </c>
      <c r="CF7" s="231">
        <f>SUM('Table 2_Qtly Exp'!CC18:CF18)</f>
        <v>5896251482.2236605</v>
      </c>
      <c r="CG7" s="231">
        <f>SUM('Table 2_Qtly Exp'!CD18:CG18)</f>
        <v>6168771281.6752586</v>
      </c>
      <c r="CH7" s="231">
        <f>SUM('Table 2_Qtly Exp'!CE18:CH18)</f>
        <v>6405656152.7962532</v>
      </c>
      <c r="CI7" s="231">
        <f>SUM('Table 2_Qtly Exp'!CF18:CI18)</f>
        <v>6742557043.4191866</v>
      </c>
      <c r="CJ7" s="231">
        <f>SUM('Table 2_Qtly Exp'!CG18:CJ18)</f>
        <v>7097945465.9085026</v>
      </c>
      <c r="CK7" s="231">
        <f>SUM('Table 2_Qtly Exp'!CH18:CK18)</f>
        <v>7391026322.3225203</v>
      </c>
      <c r="CL7" s="231">
        <f>SUM('Table 2_Qtly Exp'!CI18:CL18)</f>
        <v>7504842092.6281261</v>
      </c>
      <c r="CM7" s="231">
        <f>SUM('Table 2_Qtly Exp'!CJ18:CM18)</f>
        <v>7666712431.5883045</v>
      </c>
      <c r="CN7" s="231">
        <f>SUM('Table 2_Qtly Exp'!CK18:CN18)</f>
        <v>7837465451.2805386</v>
      </c>
      <c r="CO7" s="231">
        <f>SUM('Table 2_Qtly Exp'!CL18:CO18)</f>
        <v>7978281634.5882111</v>
      </c>
      <c r="CP7" s="231">
        <f>SUM('Table 2_Qtly Exp'!CM18:CP18)</f>
        <v>8136693449.586894</v>
      </c>
      <c r="CQ7" s="231">
        <f>SUM('Table 2_Qtly Exp'!CN18:CQ18)</f>
        <v>8361988890.8098698</v>
      </c>
      <c r="CR7" s="231">
        <f>SUM('Table 2_Qtly Exp'!CO18:CR18)</f>
        <v>8599647483.2292061</v>
      </c>
      <c r="CS7" s="231">
        <f>SUM('Table 2_Qtly Exp'!CP18:CS18)</f>
        <v>8795639190.8727036</v>
      </c>
      <c r="CT7" s="231">
        <f>SUM('Table 2_Qtly Exp'!CQ18:CT18)</f>
        <v>8849116765.5561123</v>
      </c>
      <c r="CU7" s="231">
        <f>SUM('Table 2_Qtly Exp'!CR18:CU18)</f>
        <v>8925173300.7579441</v>
      </c>
      <c r="CV7" s="231">
        <f>SUM('Table 2_Qtly Exp'!CS18:CV18)</f>
        <v>9005403459.8869514</v>
      </c>
      <c r="CW7" s="231">
        <f>SUM('Table 2_Qtly Exp'!CT18:CW18)</f>
        <v>9071567471.5985851</v>
      </c>
      <c r="CX7" s="231">
        <f>SUM('Table 2_Qtly Exp'!CU18:CX18)</f>
        <v>9110152885.8327084</v>
      </c>
      <c r="CY7" s="231">
        <f>SUM('Table 2_Qtly Exp'!CV18:CY18)</f>
        <v>9165029587.5782223</v>
      </c>
      <c r="CZ7" s="231">
        <f>SUM('Table 2_Qtly Exp'!CW18:CZ18)</f>
        <v>9222917663.8866425</v>
      </c>
      <c r="DA7" s="231">
        <f>SUM('Table 2_Qtly Exp'!CX18:DA18)</f>
        <v>9270656661.2962761</v>
      </c>
    </row>
    <row r="8" spans="1:105" x14ac:dyDescent="0.3">
      <c r="A8" s="79" t="s">
        <v>4</v>
      </c>
      <c r="B8" s="233"/>
      <c r="C8" s="233"/>
      <c r="D8" s="233"/>
      <c r="E8" s="231">
        <f>SUM('Table 2_Qtly Exp'!B19:E19)</f>
        <v>2305880360.5430455</v>
      </c>
      <c r="F8" s="231">
        <f>SUM('Table 2_Qtly Exp'!C19:F19)</f>
        <v>2339658995.8751044</v>
      </c>
      <c r="G8" s="231">
        <f>SUM('Table 2_Qtly Exp'!D19:G19)</f>
        <v>2387699431.186759</v>
      </c>
      <c r="H8" s="231">
        <f>SUM('Table 2_Qtly Exp'!E19:H19)</f>
        <v>2438376099.0030446</v>
      </c>
      <c r="I8" s="231">
        <f>SUM('Table 2_Qtly Exp'!F19:I19)</f>
        <v>2480168009.6673608</v>
      </c>
      <c r="J8" s="231">
        <f>SUM('Table 2_Qtly Exp'!G19:J19)</f>
        <v>2529073369.8944306</v>
      </c>
      <c r="K8" s="231">
        <f>SUM('Table 2_Qtly Exp'!H19:K19)</f>
        <v>2598627239.4124193</v>
      </c>
      <c r="L8" s="231">
        <f>SUM('Table 2_Qtly Exp'!I19:L19)</f>
        <v>2671997897.235023</v>
      </c>
      <c r="M8" s="231">
        <f>SUM('Table 2_Qtly Exp'!J19:M19)</f>
        <v>2732505032.1599236</v>
      </c>
      <c r="N8" s="231">
        <f>SUM('Table 2_Qtly Exp'!K19:N19)</f>
        <v>2792664952.9619923</v>
      </c>
      <c r="O8" s="231">
        <f>SUM('Table 2_Qtly Exp'!L19:O19)</f>
        <v>2878225211.8426437</v>
      </c>
      <c r="P8" s="231">
        <f>SUM('Table 2_Qtly Exp'!M19:P19)</f>
        <v>2968480614.1811452</v>
      </c>
      <c r="Q8" s="231">
        <f>SUM('Table 2_Qtly Exp'!N19:Q19)</f>
        <v>3042912218.9815378</v>
      </c>
      <c r="R8" s="231">
        <f>SUM('Table 2_Qtly Exp'!O19:R19)</f>
        <v>3110995426.8112607</v>
      </c>
      <c r="S8" s="231">
        <f>SUM('Table 2_Qtly Exp'!P19:S19)</f>
        <v>3207824292.4359636</v>
      </c>
      <c r="T8" s="231">
        <f>SUM('Table 2_Qtly Exp'!Q19:T19)</f>
        <v>3309966669.5076461</v>
      </c>
      <c r="U8" s="231">
        <f>SUM('Table 2_Qtly Exp'!R19:U19)</f>
        <v>3394201195.6034756</v>
      </c>
      <c r="V8" s="231">
        <f>SUM('Table 2_Qtly Exp'!S19:V19)</f>
        <v>3413945959.4294863</v>
      </c>
      <c r="W8" s="231">
        <f>SUM('Table 2_Qtly Exp'!T19:W19)</f>
        <v>3442027231.5117564</v>
      </c>
      <c r="X8" s="231">
        <f>SUM('Table 2_Qtly Exp'!U19:X19)</f>
        <v>3471649471.3590856</v>
      </c>
      <c r="Y8" s="231">
        <f>SUM('Table 2_Qtly Exp'!V19:Y19)</f>
        <v>3496078267.7800431</v>
      </c>
      <c r="Z8" s="231">
        <f>SUM('Table 2_Qtly Exp'!W19:Z19)</f>
        <v>3501288588.4469938</v>
      </c>
      <c r="AA8" s="231">
        <f>SUM('Table 2_Qtly Exp'!X19:AA19)</f>
        <v>3508698777.4760356</v>
      </c>
      <c r="AB8" s="231">
        <f>SUM('Table 2_Qtly Exp'!Y19:AB19)</f>
        <v>3516515602.7284398</v>
      </c>
      <c r="AC8" s="231">
        <f>SUM('Table 2_Qtly Exp'!Z19:AC19)</f>
        <v>3522961963.0892143</v>
      </c>
      <c r="AD8" s="231">
        <f>SUM('Table 2_Qtly Exp'!AA19:AD19)</f>
        <v>3493690529.1969047</v>
      </c>
      <c r="AE8" s="231">
        <f>SUM('Table 2_Qtly Exp'!AB19:AE19)</f>
        <v>3452060297.1712708</v>
      </c>
      <c r="AF8" s="231">
        <f>SUM('Table 2_Qtly Exp'!AC19:AF19)</f>
        <v>3408145594.3632784</v>
      </c>
      <c r="AG8" s="231">
        <f>SUM('Table 2_Qtly Exp'!AD19:AG19)</f>
        <v>3371930124.4895506</v>
      </c>
      <c r="AH8" s="231">
        <f>SUM('Table 2_Qtly Exp'!AE19:AH19)</f>
        <v>3406166055.9774704</v>
      </c>
      <c r="AI8" s="231">
        <f>SUM('Table 2_Qtly Exp'!AF19:AI19)</f>
        <v>3454856864.111412</v>
      </c>
      <c r="AJ8" s="231">
        <f>SUM('Table 2_Qtly Exp'!AG19:AJ19)</f>
        <v>3506219594.1429529</v>
      </c>
      <c r="AK8" s="231">
        <f>SUM('Table 2_Qtly Exp'!AH19:AK19)</f>
        <v>3548577284.91961</v>
      </c>
      <c r="AL8" s="231">
        <f>SUM('Table 2_Qtly Exp'!AI19:AL19)</f>
        <v>3566392474.2915926</v>
      </c>
      <c r="AM8" s="231">
        <f>SUM('Table 2_Qtly Exp'!AJ19:AM19)</f>
        <v>3591729479.3001208</v>
      </c>
      <c r="AN8" s="231">
        <f>SUM('Table 2_Qtly Exp'!AK19:AN19)</f>
        <v>3618456859.6401825</v>
      </c>
      <c r="AO8" s="231">
        <f>SUM('Table 2_Qtly Exp'!AL19:AO19)</f>
        <v>3640498330.39182</v>
      </c>
      <c r="AP8" s="231">
        <f>SUM('Table 2_Qtly Exp'!AM19:AP19)</f>
        <v>3695904182.2021961</v>
      </c>
      <c r="AQ8" s="231">
        <f>SUM('Table 2_Qtly Exp'!AN19:AQ19)</f>
        <v>3774703139.4015512</v>
      </c>
      <c r="AR8" s="231">
        <f>SUM('Table 2_Qtly Exp'!AO19:AR19)</f>
        <v>3857826211.7125263</v>
      </c>
      <c r="AS8" s="231">
        <f>SUM('Table 2_Qtly Exp'!AP19:AS19)</f>
        <v>3926375944.002686</v>
      </c>
      <c r="AT8" s="231">
        <f>SUM('Table 2_Qtly Exp'!AQ19:AT19)</f>
        <v>4003996791.7993851</v>
      </c>
      <c r="AU8" s="231">
        <f>SUM('Table 2_Qtly Exp'!AR19:AU19)</f>
        <v>4114390218.9096279</v>
      </c>
      <c r="AV8" s="231">
        <f>SUM('Table 2_Qtly Exp'!AS19:AV19)</f>
        <v>4230841516.6231995</v>
      </c>
      <c r="AW8" s="231">
        <f>SUM('Table 2_Qtly Exp'!AT19:AW19)</f>
        <v>4326876288.4521646</v>
      </c>
      <c r="AX8" s="231">
        <f>SUM('Table 2_Qtly Exp'!AU19:AX19)</f>
        <v>4423533412.787262</v>
      </c>
      <c r="AY8" s="231">
        <f>SUM('Table 2_Qtly Exp'!AV19:AY19)</f>
        <v>4561000491.7081146</v>
      </c>
      <c r="AZ8" s="231">
        <f>SUM('Table 2_Qtly Exp'!AW19:AZ19)</f>
        <v>4706011115.5493412</v>
      </c>
      <c r="BA8" s="231">
        <f>SUM('Table 2_Qtly Exp'!AX19:BA19)</f>
        <v>4825598122.7085161</v>
      </c>
      <c r="BB8" s="231">
        <f>SUM('Table 2_Qtly Exp'!AY19:BB19)</f>
        <v>4950843065.7226095</v>
      </c>
      <c r="BC8" s="231">
        <f>SUM('Table 2_Qtly Exp'!AZ19:BC19)</f>
        <v>5128968129.8003159</v>
      </c>
      <c r="BD8" s="231">
        <f>SUM('Table 2_Qtly Exp'!BA19:BD19)</f>
        <v>5316867857.2582493</v>
      </c>
      <c r="BE8" s="231">
        <f>SUM('Table 2_Qtly Exp'!BB19:BE19)</f>
        <v>5471824545.6545563</v>
      </c>
      <c r="BF8" s="231">
        <f>SUM('Table 2_Qtly Exp'!BC19:BF19)</f>
        <v>5495654281.7535849</v>
      </c>
      <c r="BG8" s="231">
        <f>SUM('Table 2_Qtly Exp'!BD19:BG19)</f>
        <v>5529545257.0492229</v>
      </c>
      <c r="BH8" s="231">
        <f>SUM('Table 2_Qtly Exp'!BE19:BH19)</f>
        <v>5565296009.2204943</v>
      </c>
      <c r="BI8" s="231">
        <f>SUM('Table 2_Qtly Exp'!BF19:BI19)</f>
        <v>5594778852.2191763</v>
      </c>
      <c r="BJ8" s="231">
        <f>SUM('Table 2_Qtly Exp'!BG19:BJ19)</f>
        <v>5494649184.8748426</v>
      </c>
      <c r="BK8" s="231">
        <f>SUM('Table 2_Qtly Exp'!BH19:BK19)</f>
        <v>5352243407.9822645</v>
      </c>
      <c r="BL8" s="231">
        <f>SUM('Table 2_Qtly Exp'!BI19:BL19)</f>
        <v>5202023073.718256</v>
      </c>
      <c r="BM8" s="231">
        <f>SUM('Table 2_Qtly Exp'!BJ19:BM19)</f>
        <v>5078139735.2895279</v>
      </c>
      <c r="BN8" s="231">
        <f>SUM('Table 2_Qtly Exp'!BK19:BN19)</f>
        <v>4948523526.9866514</v>
      </c>
      <c r="BO8" s="231">
        <f>SUM('Table 2_Qtly Exp'!BL19:BO19)</f>
        <v>4764181589.8685875</v>
      </c>
      <c r="BP8" s="231">
        <f>SUM('Table 2_Qtly Exp'!BM19:BP19)</f>
        <v>4569723836.7000561</v>
      </c>
      <c r="BQ8" s="231">
        <f>SUM('Table 2_Qtly Exp'!BN19:BQ19)</f>
        <v>4409358891.6751728</v>
      </c>
      <c r="BR8" s="231">
        <f>SUM('Table 2_Qtly Exp'!BO19:BR19)</f>
        <v>4444199728.399621</v>
      </c>
      <c r="BS8" s="231">
        <f>SUM('Table 2_Qtly Exp'!BP19:BS19)</f>
        <v>4493750841.0011492</v>
      </c>
      <c r="BT8" s="231">
        <f>SUM('Table 2_Qtly Exp'!BQ19:BT19)</f>
        <v>4546021084.951786</v>
      </c>
      <c r="BU8" s="231">
        <f>SUM('Table 2_Qtly Exp'!BR19:BU19)</f>
        <v>4589127182.0911293</v>
      </c>
      <c r="BV8" s="231">
        <f>SUM('Table 2_Qtly Exp'!BS19:BV19)</f>
        <v>4738352961.1680937</v>
      </c>
      <c r="BW8" s="231">
        <f>SUM('Table 2_Qtly Exp'!BT19:BW19)</f>
        <v>4950583896.9683428</v>
      </c>
      <c r="BX8" s="231">
        <f>SUM('Table 2_Qtly Exp'!BU19:BX19)</f>
        <v>5174461065.5267916</v>
      </c>
      <c r="BY8" s="231">
        <f>SUM('Table 2_Qtly Exp'!BV19:BY19)</f>
        <v>5359087542.1943827</v>
      </c>
      <c r="BZ8" s="231">
        <f>SUM('Table 2_Qtly Exp'!BW19:BZ19)</f>
        <v>5415930685.1817093</v>
      </c>
      <c r="CA8" s="231">
        <f>SUM('Table 2_Qtly Exp'!BX19:CA19)</f>
        <v>5496773777.4721222</v>
      </c>
      <c r="CB8" s="231">
        <f>SUM('Table 2_Qtly Exp'!BY19:CB19)</f>
        <v>5582053157.3666801</v>
      </c>
      <c r="CC8" s="231">
        <f>SUM('Table 2_Qtly Exp'!BZ19:CC19)</f>
        <v>5652381148.1292524</v>
      </c>
      <c r="CD8" s="231">
        <f>SUM('Table 2_Qtly Exp'!CA19:CD19)</f>
        <v>5636536565.1237202</v>
      </c>
      <c r="CE8" s="231">
        <f>SUM('Table 2_Qtly Exp'!CB19:CE19)</f>
        <v>5614002183.3337288</v>
      </c>
      <c r="CF8" s="231">
        <f>SUM('Table 2_Qtly Exp'!CC19:CF19)</f>
        <v>5590231220.9557171</v>
      </c>
      <c r="CG8" s="231">
        <f>SUM('Table 2_Qtly Exp'!CD19:CG19)</f>
        <v>5570627841.749568</v>
      </c>
      <c r="CH8" s="231">
        <f>SUM('Table 2_Qtly Exp'!CE19:CH19)</f>
        <v>5460641180.5135612</v>
      </c>
      <c r="CI8" s="231">
        <f>SUM('Table 2_Qtly Exp'!CF19:CI19)</f>
        <v>5304216652.6334057</v>
      </c>
      <c r="CJ8" s="231">
        <f>SUM('Table 2_Qtly Exp'!CG19:CJ19)</f>
        <v>5139208284.4478064</v>
      </c>
      <c r="CK8" s="231">
        <f>SUM('Table 2_Qtly Exp'!CH19:CK19)</f>
        <v>5003129586.3164167</v>
      </c>
      <c r="CL8" s="231">
        <f>SUM('Table 2_Qtly Exp'!CI19:CL19)</f>
        <v>4978236824.6292477</v>
      </c>
      <c r="CM8" s="231">
        <f>SUM('Table 2_Qtly Exp'!CJ19:CM19)</f>
        <v>4942833999.861311</v>
      </c>
      <c r="CN8" s="231">
        <f>SUM('Table 2_Qtly Exp'!CK19:CN19)</f>
        <v>4905488435.0494204</v>
      </c>
      <c r="CO8" s="231">
        <f>SUM('Table 2_Qtly Exp'!CL19:CO19)</f>
        <v>4874690385.8567429</v>
      </c>
      <c r="CP8" s="231">
        <f>SUM('Table 2_Qtly Exp'!CM19:CP19)</f>
        <v>4849072958.0473452</v>
      </c>
      <c r="CQ8" s="231">
        <f>SUM('Table 2_Qtly Exp'!CN19:CQ19)</f>
        <v>4812639503.2487621</v>
      </c>
      <c r="CR8" s="231">
        <f>SUM('Table 2_Qtly Exp'!CO19:CR19)</f>
        <v>4774206752.2911644</v>
      </c>
      <c r="CS8" s="231">
        <f>SUM('Table 2_Qtly Exp'!CP19:CS19)</f>
        <v>4742512125.0827112</v>
      </c>
      <c r="CT8" s="231">
        <f>SUM('Table 2_Qtly Exp'!CQ19:CT19)</f>
        <v>4767036448.6780367</v>
      </c>
      <c r="CU8" s="231">
        <f>SUM('Table 2_Qtly Exp'!CR19:CU19)</f>
        <v>4801915275.7727823</v>
      </c>
      <c r="CV8" s="231">
        <f>SUM('Table 2_Qtly Exp'!CS19:CV19)</f>
        <v>4838708088.3906412</v>
      </c>
      <c r="CW8" s="231">
        <f>SUM('Table 2_Qtly Exp'!CT19:CW19)</f>
        <v>4869050295.2537441</v>
      </c>
      <c r="CX8" s="231">
        <f>SUM('Table 2_Qtly Exp'!CU19:CX19)</f>
        <v>4890272339.8477745</v>
      </c>
      <c r="CY8" s="231">
        <f>SUM('Table 2_Qtly Exp'!CV19:CY19)</f>
        <v>4920454620.7622719</v>
      </c>
      <c r="CZ8" s="231">
        <f>SUM('Table 2_Qtly Exp'!CW19:CZ19)</f>
        <v>4952293162.8970203</v>
      </c>
      <c r="DA8" s="231">
        <f>SUM('Table 2_Qtly Exp'!CX19:DA19)</f>
        <v>4978549694.0762444</v>
      </c>
    </row>
    <row r="9" spans="1:105" x14ac:dyDescent="0.3">
      <c r="A9" s="109"/>
      <c r="B9" s="1"/>
      <c r="C9" s="1"/>
      <c r="D9" s="1"/>
      <c r="F9" s="1"/>
      <c r="G9" s="1"/>
      <c r="H9" s="1"/>
      <c r="I9" s="1"/>
      <c r="J9" s="1"/>
    </row>
    <row r="10" spans="1:105" s="66" customFormat="1" x14ac:dyDescent="0.3">
      <c r="A10" s="127" t="s">
        <v>249</v>
      </c>
    </row>
    <row r="11" spans="1:105" s="107" customFormat="1" ht="14.4" customHeight="1" x14ac:dyDescent="0.3">
      <c r="A11" s="78"/>
      <c r="B11" s="76" t="str">
        <f t="shared" ref="B11:AG11" si="0">B4</f>
        <v>1994Q1</v>
      </c>
      <c r="C11" s="76" t="str">
        <f t="shared" si="0"/>
        <v>1994Q2</v>
      </c>
      <c r="D11" s="76" t="str">
        <f t="shared" si="0"/>
        <v>1994Q3</v>
      </c>
      <c r="E11" s="76" t="str">
        <f t="shared" si="0"/>
        <v>1994Q4</v>
      </c>
      <c r="F11" s="76" t="str">
        <f t="shared" si="0"/>
        <v>1995Q1</v>
      </c>
      <c r="G11" s="76" t="str">
        <f t="shared" si="0"/>
        <v>1995Q2</v>
      </c>
      <c r="H11" s="76" t="str">
        <f t="shared" si="0"/>
        <v>1995Q3</v>
      </c>
      <c r="I11" s="76" t="str">
        <f t="shared" si="0"/>
        <v>1995Q4</v>
      </c>
      <c r="J11" s="76" t="str">
        <f t="shared" si="0"/>
        <v>1996Q1</v>
      </c>
      <c r="K11" s="76" t="str">
        <f t="shared" si="0"/>
        <v>1996Q2</v>
      </c>
      <c r="L11" s="76" t="str">
        <f t="shared" si="0"/>
        <v>1996Q3</v>
      </c>
      <c r="M11" s="76" t="str">
        <f t="shared" si="0"/>
        <v>1996Q4</v>
      </c>
      <c r="N11" s="76" t="str">
        <f t="shared" si="0"/>
        <v>1997Q1</v>
      </c>
      <c r="O11" s="76" t="str">
        <f t="shared" si="0"/>
        <v>1997Q2</v>
      </c>
      <c r="P11" s="76" t="str">
        <f t="shared" si="0"/>
        <v>1997Q3</v>
      </c>
      <c r="Q11" s="76" t="str">
        <f t="shared" si="0"/>
        <v>1997Q4</v>
      </c>
      <c r="R11" s="76" t="str">
        <f t="shared" si="0"/>
        <v>1998Q1</v>
      </c>
      <c r="S11" s="76" t="str">
        <f t="shared" si="0"/>
        <v>1998Q2</v>
      </c>
      <c r="T11" s="76" t="str">
        <f t="shared" si="0"/>
        <v>1998Q3</v>
      </c>
      <c r="U11" s="76" t="str">
        <f t="shared" si="0"/>
        <v>1998Q4</v>
      </c>
      <c r="V11" s="76" t="str">
        <f t="shared" si="0"/>
        <v>1999Q1</v>
      </c>
      <c r="W11" s="76" t="str">
        <f t="shared" si="0"/>
        <v>1999Q2</v>
      </c>
      <c r="X11" s="76" t="str">
        <f t="shared" si="0"/>
        <v>1999Q3</v>
      </c>
      <c r="Y11" s="76" t="str">
        <f t="shared" si="0"/>
        <v>1999Q4</v>
      </c>
      <c r="Z11" s="76" t="str">
        <f t="shared" si="0"/>
        <v>2000Q1</v>
      </c>
      <c r="AA11" s="76" t="str">
        <f t="shared" si="0"/>
        <v>2000Q2</v>
      </c>
      <c r="AB11" s="76" t="str">
        <f t="shared" si="0"/>
        <v>2000Q3</v>
      </c>
      <c r="AC11" s="76" t="str">
        <f t="shared" si="0"/>
        <v>2000Q4</v>
      </c>
      <c r="AD11" s="76" t="str">
        <f t="shared" si="0"/>
        <v>2001Q1</v>
      </c>
      <c r="AE11" s="76" t="str">
        <f t="shared" si="0"/>
        <v>2001Q2</v>
      </c>
      <c r="AF11" s="76" t="str">
        <f t="shared" si="0"/>
        <v>2001Q3</v>
      </c>
      <c r="AG11" s="76" t="str">
        <f t="shared" si="0"/>
        <v>2001Q4</v>
      </c>
      <c r="AH11" s="76" t="str">
        <f t="shared" ref="AH11:BM11" si="1">AH4</f>
        <v>2002Q1</v>
      </c>
      <c r="AI11" s="76" t="str">
        <f t="shared" si="1"/>
        <v>2002Q2</v>
      </c>
      <c r="AJ11" s="76" t="str">
        <f t="shared" si="1"/>
        <v>2002Q3</v>
      </c>
      <c r="AK11" s="76" t="str">
        <f t="shared" si="1"/>
        <v>2002Q4</v>
      </c>
      <c r="AL11" s="76" t="str">
        <f t="shared" si="1"/>
        <v>2003Q1</v>
      </c>
      <c r="AM11" s="76" t="str">
        <f t="shared" si="1"/>
        <v>2003Q2</v>
      </c>
      <c r="AN11" s="76" t="str">
        <f t="shared" si="1"/>
        <v>2003Q3</v>
      </c>
      <c r="AO11" s="76" t="str">
        <f t="shared" si="1"/>
        <v>2003Q4</v>
      </c>
      <c r="AP11" s="76" t="str">
        <f t="shared" si="1"/>
        <v>2004Q1</v>
      </c>
      <c r="AQ11" s="76" t="str">
        <f t="shared" si="1"/>
        <v>2004Q2</v>
      </c>
      <c r="AR11" s="76" t="str">
        <f t="shared" si="1"/>
        <v>2004Q3</v>
      </c>
      <c r="AS11" s="76" t="str">
        <f t="shared" si="1"/>
        <v>2004Q4</v>
      </c>
      <c r="AT11" s="76" t="str">
        <f t="shared" si="1"/>
        <v>2005Q1</v>
      </c>
      <c r="AU11" s="76" t="str">
        <f t="shared" si="1"/>
        <v>2005Q2</v>
      </c>
      <c r="AV11" s="76" t="str">
        <f t="shared" si="1"/>
        <v>2005Q3</v>
      </c>
      <c r="AW11" s="76" t="str">
        <f t="shared" si="1"/>
        <v>2005Q4</v>
      </c>
      <c r="AX11" s="76" t="str">
        <f t="shared" si="1"/>
        <v>2006Q1</v>
      </c>
      <c r="AY11" s="76" t="str">
        <f t="shared" si="1"/>
        <v>2006Q2</v>
      </c>
      <c r="AZ11" s="76" t="str">
        <f t="shared" si="1"/>
        <v>2006Q3</v>
      </c>
      <c r="BA11" s="76" t="str">
        <f t="shared" si="1"/>
        <v>2006Q4</v>
      </c>
      <c r="BB11" s="76" t="str">
        <f t="shared" si="1"/>
        <v>2007Q1</v>
      </c>
      <c r="BC11" s="76" t="str">
        <f t="shared" si="1"/>
        <v>2007Q2</v>
      </c>
      <c r="BD11" s="76" t="str">
        <f t="shared" si="1"/>
        <v>2007Q3</v>
      </c>
      <c r="BE11" s="76" t="str">
        <f t="shared" si="1"/>
        <v>2007Q4</v>
      </c>
      <c r="BF11" s="76" t="str">
        <f t="shared" si="1"/>
        <v>2008Q1</v>
      </c>
      <c r="BG11" s="76" t="str">
        <f t="shared" si="1"/>
        <v>2008Q2</v>
      </c>
      <c r="BH11" s="76" t="str">
        <f t="shared" si="1"/>
        <v>2008Q3</v>
      </c>
      <c r="BI11" s="76" t="str">
        <f t="shared" si="1"/>
        <v>2008Q4</v>
      </c>
      <c r="BJ11" s="76" t="str">
        <f t="shared" si="1"/>
        <v>2009Q1</v>
      </c>
      <c r="BK11" s="76" t="str">
        <f t="shared" si="1"/>
        <v>2009Q2</v>
      </c>
      <c r="BL11" s="76" t="str">
        <f t="shared" si="1"/>
        <v>2009Q3</v>
      </c>
      <c r="BM11" s="76" t="str">
        <f t="shared" si="1"/>
        <v>2009Q4</v>
      </c>
      <c r="BN11" s="76" t="str">
        <f t="shared" ref="BN11:CS11" si="2">BN4</f>
        <v>2010Q1</v>
      </c>
      <c r="BO11" s="76" t="str">
        <f t="shared" si="2"/>
        <v>2010Q2</v>
      </c>
      <c r="BP11" s="76" t="str">
        <f t="shared" si="2"/>
        <v>2010Q3</v>
      </c>
      <c r="BQ11" s="76" t="str">
        <f t="shared" si="2"/>
        <v>2010Q4</v>
      </c>
      <c r="BR11" s="76" t="str">
        <f t="shared" si="2"/>
        <v>2011Q1</v>
      </c>
      <c r="BS11" s="76" t="str">
        <f t="shared" si="2"/>
        <v>2011Q2</v>
      </c>
      <c r="BT11" s="76" t="str">
        <f t="shared" si="2"/>
        <v>2011Q3</v>
      </c>
      <c r="BU11" s="76" t="str">
        <f t="shared" si="2"/>
        <v>2011Q4</v>
      </c>
      <c r="BV11" s="76" t="str">
        <f t="shared" si="2"/>
        <v>2012Q1</v>
      </c>
      <c r="BW11" s="76" t="str">
        <f t="shared" si="2"/>
        <v>2012Q2</v>
      </c>
      <c r="BX11" s="76" t="str">
        <f t="shared" si="2"/>
        <v>2012Q3</v>
      </c>
      <c r="BY11" s="76" t="str">
        <f t="shared" si="2"/>
        <v>2012Q4</v>
      </c>
      <c r="BZ11" s="76" t="str">
        <f t="shared" si="2"/>
        <v>2013Q1</v>
      </c>
      <c r="CA11" s="76" t="str">
        <f t="shared" si="2"/>
        <v>2013Q2</v>
      </c>
      <c r="CB11" s="76" t="str">
        <f t="shared" si="2"/>
        <v>2013Q3</v>
      </c>
      <c r="CC11" s="76" t="str">
        <f t="shared" si="2"/>
        <v>2013Q4</v>
      </c>
      <c r="CD11" s="76" t="str">
        <f t="shared" si="2"/>
        <v>2014Q1</v>
      </c>
      <c r="CE11" s="76" t="str">
        <f t="shared" si="2"/>
        <v>2014Q2</v>
      </c>
      <c r="CF11" s="76" t="str">
        <f t="shared" si="2"/>
        <v>2014Q3</v>
      </c>
      <c r="CG11" s="76" t="str">
        <f t="shared" si="2"/>
        <v>2014Q4</v>
      </c>
      <c r="CH11" s="76" t="str">
        <f t="shared" si="2"/>
        <v>2015Q1</v>
      </c>
      <c r="CI11" s="76" t="str">
        <f t="shared" si="2"/>
        <v>2015Q2</v>
      </c>
      <c r="CJ11" s="76" t="str">
        <f t="shared" si="2"/>
        <v>2015Q3</v>
      </c>
      <c r="CK11" s="76" t="str">
        <f t="shared" si="2"/>
        <v>2015Q4</v>
      </c>
      <c r="CL11" s="76" t="str">
        <f t="shared" si="2"/>
        <v>2016Q1</v>
      </c>
      <c r="CM11" s="76" t="str">
        <f t="shared" si="2"/>
        <v>2016Q2</v>
      </c>
      <c r="CN11" s="76" t="str">
        <f t="shared" si="2"/>
        <v>2016Q3</v>
      </c>
      <c r="CO11" s="76" t="str">
        <f t="shared" si="2"/>
        <v>2016Q4</v>
      </c>
      <c r="CP11" s="76" t="str">
        <f t="shared" si="2"/>
        <v>2017Q1</v>
      </c>
      <c r="CQ11" s="76" t="str">
        <f t="shared" si="2"/>
        <v>2017Q2</v>
      </c>
      <c r="CR11" s="76" t="str">
        <f t="shared" si="2"/>
        <v>2017Q3</v>
      </c>
      <c r="CS11" s="76" t="str">
        <f t="shared" si="2"/>
        <v>2017Q4</v>
      </c>
      <c r="CT11" s="76" t="s">
        <v>204</v>
      </c>
      <c r="CU11" s="76" t="s">
        <v>205</v>
      </c>
      <c r="CV11" s="76" t="s">
        <v>206</v>
      </c>
      <c r="CW11" s="76" t="s">
        <v>207</v>
      </c>
      <c r="CX11" s="76" t="s">
        <v>208</v>
      </c>
      <c r="CY11" s="76" t="s">
        <v>209</v>
      </c>
      <c r="CZ11" s="76" t="s">
        <v>210</v>
      </c>
      <c r="DA11" s="76" t="s">
        <v>211</v>
      </c>
    </row>
    <row r="12" spans="1:105" x14ac:dyDescent="0.3">
      <c r="A12" s="79" t="s">
        <v>1</v>
      </c>
      <c r="B12" s="233"/>
      <c r="C12" s="233"/>
      <c r="D12" s="233"/>
      <c r="E12" s="233"/>
      <c r="F12" s="233"/>
      <c r="G12" s="233"/>
      <c r="H12" s="234"/>
      <c r="I12" s="232">
        <f t="shared" ref="I12:R14" si="3">(I5-E5)/E5*100</f>
        <v>7.0618234264963995</v>
      </c>
      <c r="J12" s="232">
        <f t="shared" si="3"/>
        <v>8.0705949767465377</v>
      </c>
      <c r="K12" s="232">
        <f t="shared" si="3"/>
        <v>9.4592475323985585</v>
      </c>
      <c r="L12" s="232">
        <f t="shared" si="3"/>
        <v>10.868496157225405</v>
      </c>
      <c r="M12" s="232">
        <f t="shared" si="3"/>
        <v>11.990001177769383</v>
      </c>
      <c r="N12" s="232">
        <f t="shared" si="3"/>
        <v>12.155350247377445</v>
      </c>
      <c r="O12" s="232">
        <f t="shared" si="3"/>
        <v>12.377980769697986</v>
      </c>
      <c r="P12" s="232">
        <f t="shared" si="3"/>
        <v>12.598211598357455</v>
      </c>
      <c r="Q12" s="232">
        <f t="shared" si="3"/>
        <v>12.769514580855912</v>
      </c>
      <c r="R12" s="232">
        <f t="shared" si="3"/>
        <v>12.662439340079864</v>
      </c>
      <c r="S12" s="232">
        <f t="shared" ref="S12:AB14" si="4">(S5-O5)/O5*100</f>
        <v>12.518768035868181</v>
      </c>
      <c r="T12" s="232">
        <f t="shared" si="4"/>
        <v>12.377204322808192</v>
      </c>
      <c r="U12" s="232">
        <f t="shared" si="4"/>
        <v>12.267473592411102</v>
      </c>
      <c r="V12" s="232">
        <f t="shared" si="4"/>
        <v>12.029997239882508</v>
      </c>
      <c r="W12" s="232">
        <f t="shared" si="4"/>
        <v>11.710646382149951</v>
      </c>
      <c r="X12" s="232">
        <f t="shared" si="4"/>
        <v>11.395181569516232</v>
      </c>
      <c r="Y12" s="232">
        <f t="shared" si="4"/>
        <v>11.15010698889931</v>
      </c>
      <c r="Z12" s="232">
        <f t="shared" si="4"/>
        <v>10.901288894637345</v>
      </c>
      <c r="AA12" s="232">
        <f t="shared" si="4"/>
        <v>10.565018168714552</v>
      </c>
      <c r="AB12" s="232">
        <f t="shared" si="4"/>
        <v>10.230946367612519</v>
      </c>
      <c r="AC12" s="232">
        <f t="shared" ref="AC12:AL14" si="5">(AC5-Y5)/Y5*100</f>
        <v>9.9701077788606174</v>
      </c>
      <c r="AD12" s="232">
        <f t="shared" si="5"/>
        <v>9.3154075923748518</v>
      </c>
      <c r="AE12" s="232">
        <f t="shared" si="5"/>
        <v>8.4259162813110269</v>
      </c>
      <c r="AF12" s="232">
        <f t="shared" si="5"/>
        <v>7.5368676356031035</v>
      </c>
      <c r="AG12" s="232">
        <f t="shared" si="5"/>
        <v>6.8389556785940275</v>
      </c>
      <c r="AH12" s="232">
        <f t="shared" si="5"/>
        <v>6.8740587992120687</v>
      </c>
      <c r="AI12" s="232">
        <f t="shared" si="5"/>
        <v>6.9224299613392226</v>
      </c>
      <c r="AJ12" s="232">
        <f t="shared" si="5"/>
        <v>6.9715766580010259</v>
      </c>
      <c r="AK12" s="232">
        <f t="shared" si="5"/>
        <v>7.0107303674295824</v>
      </c>
      <c r="AL12" s="232">
        <f t="shared" si="5"/>
        <v>5.8693255873402554</v>
      </c>
      <c r="AM12" s="232">
        <f t="shared" ref="AM12:AV14" si="6">(AM5-AI5)/AI5*100</f>
        <v>4.2977282067527636</v>
      </c>
      <c r="AN12" s="232">
        <f t="shared" si="6"/>
        <v>2.7023890918490268</v>
      </c>
      <c r="AO12" s="232">
        <f t="shared" si="6"/>
        <v>1.4324786730359149</v>
      </c>
      <c r="AP12" s="232">
        <f t="shared" si="6"/>
        <v>1.8225083970844922</v>
      </c>
      <c r="AQ12" s="232">
        <f t="shared" si="6"/>
        <v>2.3735086452202596</v>
      </c>
      <c r="AR12" s="232">
        <f t="shared" si="6"/>
        <v>2.9500800660678741</v>
      </c>
      <c r="AS12" s="232">
        <f t="shared" si="6"/>
        <v>3.4220029042726572</v>
      </c>
      <c r="AT12" s="232">
        <f t="shared" si="6"/>
        <v>3.8134596599949799</v>
      </c>
      <c r="AU12" s="232">
        <f t="shared" si="6"/>
        <v>4.3613925012775123</v>
      </c>
      <c r="AV12" s="232">
        <f t="shared" si="6"/>
        <v>4.9284743567087643</v>
      </c>
      <c r="AW12" s="232">
        <f t="shared" ref="AW12:BF14" si="7">(AW5-AS5)/AS5*100</f>
        <v>5.3879243810769744</v>
      </c>
      <c r="AX12" s="232">
        <f t="shared" si="7"/>
        <v>5.7205343461250227</v>
      </c>
      <c r="AY12" s="232">
        <f t="shared" si="7"/>
        <v>6.1819070262002214</v>
      </c>
      <c r="AZ12" s="232">
        <f t="shared" si="7"/>
        <v>6.6543295559213487</v>
      </c>
      <c r="BA12" s="232">
        <f t="shared" si="7"/>
        <v>7.0333582963179726</v>
      </c>
      <c r="BB12" s="232">
        <f t="shared" si="7"/>
        <v>8.5873976816044841</v>
      </c>
      <c r="BC12" s="232">
        <f t="shared" si="7"/>
        <v>10.726930582417621</v>
      </c>
      <c r="BD12" s="232">
        <f t="shared" si="7"/>
        <v>12.898524193016527</v>
      </c>
      <c r="BE12" s="232">
        <f t="shared" si="7"/>
        <v>14.626952878694585</v>
      </c>
      <c r="BF12" s="232">
        <f t="shared" si="7"/>
        <v>12.60176333935342</v>
      </c>
      <c r="BG12" s="232">
        <f t="shared" ref="BG12:BP14" si="8">(BG5-BC5)/BC5*100</f>
        <v>9.9065787521137025</v>
      </c>
      <c r="BH12" s="232">
        <f t="shared" si="8"/>
        <v>7.2754672039695185</v>
      </c>
      <c r="BI12" s="232">
        <f t="shared" si="8"/>
        <v>5.2525473144822232</v>
      </c>
      <c r="BJ12" s="232">
        <f t="shared" si="8"/>
        <v>1.3693505157892278</v>
      </c>
      <c r="BK12" s="232">
        <f t="shared" si="8"/>
        <v>-4.0204823535795251</v>
      </c>
      <c r="BL12" s="232">
        <f t="shared" si="8"/>
        <v>-9.5434286702256532</v>
      </c>
      <c r="BM12" s="232">
        <f t="shared" si="8"/>
        <v>-13.977486155497404</v>
      </c>
      <c r="BN12" s="232">
        <f t="shared" si="8"/>
        <v>-15.361013781167598</v>
      </c>
      <c r="BO12" s="232">
        <f t="shared" si="8"/>
        <v>-17.466865489306365</v>
      </c>
      <c r="BP12" s="232">
        <f t="shared" si="8"/>
        <v>-19.885052312766629</v>
      </c>
      <c r="BQ12" s="232">
        <f t="shared" ref="BQ12:BZ14" si="9">(BQ5-BM5)/BM5*100</f>
        <v>-22.051193603575083</v>
      </c>
      <c r="BR12" s="232">
        <f t="shared" si="9"/>
        <v>-19.763904680032443</v>
      </c>
      <c r="BS12" s="232">
        <f t="shared" si="9"/>
        <v>-16.135257297189735</v>
      </c>
      <c r="BT12" s="232">
        <f t="shared" si="9"/>
        <v>-11.733118497719323</v>
      </c>
      <c r="BU12" s="232">
        <f t="shared" si="9"/>
        <v>-7.5578968815333782</v>
      </c>
      <c r="BV12" s="232">
        <f t="shared" si="9"/>
        <v>-2.42604094545898</v>
      </c>
      <c r="BW12" s="232">
        <f t="shared" si="9"/>
        <v>5.1410376892966365</v>
      </c>
      <c r="BX12" s="232">
        <f t="shared" si="9"/>
        <v>13.485900745227569</v>
      </c>
      <c r="BY12" s="232">
        <f t="shared" si="9"/>
        <v>20.666234245592367</v>
      </c>
      <c r="BZ12" s="232">
        <f t="shared" si="9"/>
        <v>18.034383371661807</v>
      </c>
      <c r="CA12" s="232">
        <f t="shared" ref="CA12:CJ14" si="10">(CA5-BW5)/BW5*100</f>
        <v>14.62235505343868</v>
      </c>
      <c r="CB12" s="232">
        <f t="shared" si="10"/>
        <v>11.387196189683806</v>
      </c>
      <c r="CC12" s="232">
        <f t="shared" si="10"/>
        <v>8.961661371204789</v>
      </c>
      <c r="CD12" s="232">
        <f t="shared" si="10"/>
        <v>6.9143374275218727</v>
      </c>
      <c r="CE12" s="232">
        <f t="shared" si="10"/>
        <v>4.1201576378497782</v>
      </c>
      <c r="CF12" s="232">
        <f t="shared" si="10"/>
        <v>1.3127169145449995</v>
      </c>
      <c r="CG12" s="232">
        <f t="shared" si="10"/>
        <v>-0.90148951595693316</v>
      </c>
      <c r="CH12" s="232">
        <f t="shared" si="10"/>
        <v>-0.90716277298454229</v>
      </c>
      <c r="CI12" s="232">
        <f t="shared" si="10"/>
        <v>-0.91526564801211396</v>
      </c>
      <c r="CJ12" s="232">
        <f t="shared" si="10"/>
        <v>-0.92385711599106568</v>
      </c>
      <c r="CK12" s="232">
        <f t="shared" ref="CK12:CT14" si="11">(CK5-CG5)/CG5*100</f>
        <v>-0.93097650261656628</v>
      </c>
      <c r="CL12" s="232">
        <f t="shared" si="11"/>
        <v>1.0065719588124149</v>
      </c>
      <c r="CM12" s="232">
        <f t="shared" si="11"/>
        <v>3.7742758999511787</v>
      </c>
      <c r="CN12" s="232">
        <f t="shared" si="11"/>
        <v>6.7093633113282687</v>
      </c>
      <c r="CO12" s="232">
        <f t="shared" si="11"/>
        <v>9.1419319837275665</v>
      </c>
      <c r="CP12" s="232">
        <f t="shared" si="11"/>
        <v>8.8661093661956052</v>
      </c>
      <c r="CQ12" s="232">
        <f t="shared" si="11"/>
        <v>8.4899731905859284</v>
      </c>
      <c r="CR12" s="232">
        <f t="shared" si="11"/>
        <v>8.1124065503875347</v>
      </c>
      <c r="CS12" s="232">
        <f t="shared" si="11"/>
        <v>7.8148731267899549</v>
      </c>
      <c r="CT12" s="232">
        <f t="shared" si="11"/>
        <v>7.2711171571492299</v>
      </c>
      <c r="CU12" s="232">
        <f t="shared" ref="CU12:DA14" si="12">(CU5-CQ5)/CQ5*100</f>
        <v>6.5251472602154417</v>
      </c>
      <c r="CV12" s="232">
        <f t="shared" si="12"/>
        <v>5.7711201152205618</v>
      </c>
      <c r="CW12" s="232">
        <f t="shared" si="12"/>
        <v>5.1732042865744683</v>
      </c>
      <c r="CX12" s="232">
        <f t="shared" si="12"/>
        <v>4.1331118317121405</v>
      </c>
      <c r="CY12" s="232">
        <f t="shared" si="12"/>
        <v>2.6889503976289801</v>
      </c>
      <c r="CZ12" s="232">
        <f t="shared" si="12"/>
        <v>1.2084888847190494</v>
      </c>
      <c r="DA12" s="232">
        <f t="shared" si="12"/>
        <v>1.9446792032649384E-2</v>
      </c>
    </row>
    <row r="13" spans="1:105" x14ac:dyDescent="0.3">
      <c r="A13" s="79" t="s">
        <v>2</v>
      </c>
      <c r="B13" s="233"/>
      <c r="C13" s="233"/>
      <c r="D13" s="233"/>
      <c r="E13" s="233"/>
      <c r="F13" s="233"/>
      <c r="G13" s="233"/>
      <c r="H13" s="234"/>
      <c r="I13" s="232">
        <f t="shared" si="3"/>
        <v>1.756468864806116</v>
      </c>
      <c r="J13" s="232">
        <f t="shared" si="3"/>
        <v>2.3316783985920861</v>
      </c>
      <c r="K13" s="232">
        <f t="shared" si="3"/>
        <v>3.1430588204808472</v>
      </c>
      <c r="L13" s="232">
        <f t="shared" si="3"/>
        <v>3.9905610347865985</v>
      </c>
      <c r="M13" s="232">
        <f t="shared" si="3"/>
        <v>4.6830763390969361</v>
      </c>
      <c r="N13" s="232">
        <f t="shared" si="3"/>
        <v>7.2587189808415262</v>
      </c>
      <c r="O13" s="232">
        <f t="shared" si="3"/>
        <v>10.843033208774004</v>
      </c>
      <c r="P13" s="232">
        <f t="shared" si="3"/>
        <v>14.527193943175703</v>
      </c>
      <c r="Q13" s="232">
        <f t="shared" si="3"/>
        <v>17.493327030369134</v>
      </c>
      <c r="R13" s="232">
        <f t="shared" si="3"/>
        <v>18.004762412135118</v>
      </c>
      <c r="S13" s="232">
        <f t="shared" si="4"/>
        <v>18.676932705005058</v>
      </c>
      <c r="T13" s="232">
        <f t="shared" si="4"/>
        <v>19.323979653790168</v>
      </c>
      <c r="U13" s="232">
        <f t="shared" si="4"/>
        <v>19.81543386111025</v>
      </c>
      <c r="V13" s="232">
        <f t="shared" si="4"/>
        <v>17.813159874091848</v>
      </c>
      <c r="W13" s="232">
        <f t="shared" si="4"/>
        <v>15.207852680654712</v>
      </c>
      <c r="X13" s="232">
        <f t="shared" si="4"/>
        <v>12.727649711444085</v>
      </c>
      <c r="Y13" s="232">
        <f t="shared" si="4"/>
        <v>10.861751126629089</v>
      </c>
      <c r="Z13" s="232">
        <f t="shared" si="4"/>
        <v>8.8766057127366551</v>
      </c>
      <c r="AA13" s="232">
        <f t="shared" si="4"/>
        <v>6.1902814113609743</v>
      </c>
      <c r="AB13" s="232">
        <f t="shared" si="4"/>
        <v>3.5175822500719054</v>
      </c>
      <c r="AC13" s="232">
        <f t="shared" si="5"/>
        <v>1.4280396127896116</v>
      </c>
      <c r="AD13" s="232">
        <f t="shared" si="5"/>
        <v>0.37966503733442641</v>
      </c>
      <c r="AE13" s="232">
        <f t="shared" si="5"/>
        <v>-1.1014185140913186</v>
      </c>
      <c r="AF13" s="232">
        <f t="shared" si="5"/>
        <v>-2.6512755822117202</v>
      </c>
      <c r="AG13" s="232">
        <f t="shared" si="5"/>
        <v>-3.9198605134984068</v>
      </c>
      <c r="AH13" s="232">
        <f t="shared" si="5"/>
        <v>-2.9132883828362486</v>
      </c>
      <c r="AI13" s="232">
        <f t="shared" si="5"/>
        <v>-1.4548907542480349</v>
      </c>
      <c r="AJ13" s="232">
        <f t="shared" si="5"/>
        <v>0.11874246821151511</v>
      </c>
      <c r="AK13" s="232">
        <f t="shared" si="5"/>
        <v>1.4445725043718705</v>
      </c>
      <c r="AL13" s="232">
        <f t="shared" si="5"/>
        <v>1.6685524424890372</v>
      </c>
      <c r="AM13" s="232">
        <f t="shared" si="6"/>
        <v>1.9849540764655595</v>
      </c>
      <c r="AN13" s="232">
        <f t="shared" si="6"/>
        <v>2.316017109446098</v>
      </c>
      <c r="AO13" s="232">
        <f t="shared" si="6"/>
        <v>2.5869746777915714</v>
      </c>
      <c r="AP13" s="232">
        <f t="shared" si="6"/>
        <v>3.0627815978041344</v>
      </c>
      <c r="AQ13" s="232">
        <f t="shared" si="6"/>
        <v>3.7313611083969849</v>
      </c>
      <c r="AR13" s="232">
        <f t="shared" si="6"/>
        <v>4.4264943370033549</v>
      </c>
      <c r="AS13" s="232">
        <f t="shared" si="6"/>
        <v>4.9920853862362273</v>
      </c>
      <c r="AT13" s="232">
        <f t="shared" si="6"/>
        <v>5.1896710977475875</v>
      </c>
      <c r="AU13" s="232">
        <f t="shared" si="6"/>
        <v>5.4642454642039038</v>
      </c>
      <c r="AV13" s="232">
        <f t="shared" si="6"/>
        <v>5.7459968995362205</v>
      </c>
      <c r="AW13" s="232">
        <f t="shared" si="7"/>
        <v>5.9724895586678315</v>
      </c>
      <c r="AX13" s="232">
        <f t="shared" si="7"/>
        <v>4.7282102161497672</v>
      </c>
      <c r="AY13" s="232">
        <f t="shared" si="7"/>
        <v>3.0068424823953119</v>
      </c>
      <c r="AZ13" s="232">
        <f t="shared" si="7"/>
        <v>1.2497728760949971</v>
      </c>
      <c r="BA13" s="232">
        <f t="shared" si="7"/>
        <v>-0.15591556167041115</v>
      </c>
      <c r="BB13" s="232">
        <f t="shared" si="7"/>
        <v>-0.5509479551227896</v>
      </c>
      <c r="BC13" s="232">
        <f t="shared" si="7"/>
        <v>-1.1131799282191683</v>
      </c>
      <c r="BD13" s="232">
        <f t="shared" si="7"/>
        <v>-1.7067889212419609</v>
      </c>
      <c r="BE13" s="232">
        <f t="shared" si="7"/>
        <v>-2.196730518663558</v>
      </c>
      <c r="BF13" s="232">
        <f t="shared" si="7"/>
        <v>-3.165242403347325</v>
      </c>
      <c r="BG13" s="232">
        <f t="shared" si="8"/>
        <v>-4.5570259922171417</v>
      </c>
      <c r="BH13" s="232">
        <f t="shared" si="8"/>
        <v>-6.0437616863543422</v>
      </c>
      <c r="BI13" s="232">
        <f t="shared" si="8"/>
        <v>-7.2844498774238184</v>
      </c>
      <c r="BJ13" s="232">
        <f t="shared" si="8"/>
        <v>-7.9320269344740399</v>
      </c>
      <c r="BK13" s="232">
        <f t="shared" si="8"/>
        <v>-8.8856299599551942</v>
      </c>
      <c r="BL13" s="232">
        <f t="shared" si="8"/>
        <v>-9.9354994772242122</v>
      </c>
      <c r="BM13" s="232">
        <f t="shared" si="8"/>
        <v>-10.83739367010422</v>
      </c>
      <c r="BN13" s="232">
        <f t="shared" si="8"/>
        <v>-10.227529988016705</v>
      </c>
      <c r="BO13" s="232">
        <f t="shared" si="8"/>
        <v>-9.3136805676601924</v>
      </c>
      <c r="BP13" s="232">
        <f t="shared" si="8"/>
        <v>-8.2851971739187977</v>
      </c>
      <c r="BQ13" s="232">
        <f t="shared" si="9"/>
        <v>-7.3823345598398706</v>
      </c>
      <c r="BR13" s="232">
        <f t="shared" si="9"/>
        <v>-5.5651867535504582</v>
      </c>
      <c r="BS13" s="232">
        <f t="shared" si="9"/>
        <v>-2.8880343069942662</v>
      </c>
      <c r="BT13" s="232">
        <f t="shared" si="9"/>
        <v>6.1133490578330889E-2</v>
      </c>
      <c r="BU13" s="232">
        <f t="shared" si="9"/>
        <v>2.5960976046725892</v>
      </c>
      <c r="BV13" s="232">
        <f t="shared" si="9"/>
        <v>4.7594549888233244</v>
      </c>
      <c r="BW13" s="232">
        <f t="shared" si="9"/>
        <v>7.7991653451670571</v>
      </c>
      <c r="BX13" s="232">
        <f t="shared" si="9"/>
        <v>10.959443372754272</v>
      </c>
      <c r="BY13" s="232">
        <f t="shared" si="9"/>
        <v>13.530665087207083</v>
      </c>
      <c r="BZ13" s="232">
        <f t="shared" si="9"/>
        <v>13.393594582101317</v>
      </c>
      <c r="CA13" s="232">
        <f t="shared" si="10"/>
        <v>13.210294191771885</v>
      </c>
      <c r="CB13" s="232">
        <f t="shared" si="10"/>
        <v>13.03037170740923</v>
      </c>
      <c r="CC13" s="232">
        <f t="shared" si="10"/>
        <v>12.891375839112884</v>
      </c>
      <c r="CD13" s="232">
        <f t="shared" si="10"/>
        <v>11.699300849757043</v>
      </c>
      <c r="CE13" s="232">
        <f t="shared" si="10"/>
        <v>10.100662540900235</v>
      </c>
      <c r="CF13" s="232">
        <f t="shared" si="10"/>
        <v>8.5264417922263647</v>
      </c>
      <c r="CG13" s="232">
        <f t="shared" si="10"/>
        <v>7.3068703762030838</v>
      </c>
      <c r="CH13" s="232">
        <f t="shared" si="10"/>
        <v>5.1057113167381507</v>
      </c>
      <c r="CI13" s="232">
        <f t="shared" si="10"/>
        <v>2.0790146407753225</v>
      </c>
      <c r="CJ13" s="232">
        <f t="shared" si="10"/>
        <v>-0.98858873222130217</v>
      </c>
      <c r="CK13" s="232">
        <f t="shared" si="11"/>
        <v>-3.4269789925222374</v>
      </c>
      <c r="CL13" s="232">
        <f t="shared" si="11"/>
        <v>-3.4965915622641943</v>
      </c>
      <c r="CM13" s="232">
        <f t="shared" si="11"/>
        <v>-3.5972143160885732</v>
      </c>
      <c r="CN13" s="232">
        <f t="shared" si="11"/>
        <v>-3.7054742033685963</v>
      </c>
      <c r="CO13" s="232">
        <f t="shared" si="11"/>
        <v>-3.7964345759988452</v>
      </c>
      <c r="CP13" s="232">
        <f t="shared" si="11"/>
        <v>-4.2534778701396565</v>
      </c>
      <c r="CQ13" s="232">
        <f t="shared" si="11"/>
        <v>-4.9152860150739786</v>
      </c>
      <c r="CR13" s="232">
        <f t="shared" si="11"/>
        <v>-5.6288690778045201</v>
      </c>
      <c r="CS13" s="232">
        <f t="shared" si="11"/>
        <v>-6.2296658756713832</v>
      </c>
      <c r="CT13" s="232">
        <f t="shared" si="11"/>
        <v>-5.0002951119765315</v>
      </c>
      <c r="CU13" s="232">
        <f t="shared" si="12"/>
        <v>-3.1991939326115446</v>
      </c>
      <c r="CV13" s="232">
        <f t="shared" si="12"/>
        <v>-1.2288847367501112</v>
      </c>
      <c r="CW13" s="232">
        <f t="shared" si="12"/>
        <v>0.45325744447652194</v>
      </c>
      <c r="CX13" s="232">
        <f t="shared" si="12"/>
        <v>0.18790873889440446</v>
      </c>
      <c r="CY13" s="232">
        <f t="shared" si="12"/>
        <v>-0.18867251143532782</v>
      </c>
      <c r="CZ13" s="232">
        <f t="shared" si="12"/>
        <v>-0.58490243013637955</v>
      </c>
      <c r="DA13" s="232">
        <f t="shared" si="12"/>
        <v>-0.91088211207068726</v>
      </c>
    </row>
    <row r="14" spans="1:105" x14ac:dyDescent="0.3">
      <c r="A14" s="79" t="s">
        <v>3</v>
      </c>
      <c r="B14" s="233"/>
      <c r="C14" s="233"/>
      <c r="D14" s="233"/>
      <c r="E14" s="233"/>
      <c r="F14" s="233"/>
      <c r="G14" s="233"/>
      <c r="H14" s="234"/>
      <c r="I14" s="232">
        <f t="shared" si="3"/>
        <v>-13.074999096983708</v>
      </c>
      <c r="J14" s="232">
        <f t="shared" si="3"/>
        <v>-13.204764827833984</v>
      </c>
      <c r="K14" s="232">
        <f t="shared" si="3"/>
        <v>-13.401388238301287</v>
      </c>
      <c r="L14" s="232">
        <f t="shared" si="3"/>
        <v>-13.625857163976395</v>
      </c>
      <c r="M14" s="232">
        <f t="shared" si="3"/>
        <v>-13.825744521538214</v>
      </c>
      <c r="N14" s="232">
        <f t="shared" si="3"/>
        <v>-11.459961666864995</v>
      </c>
      <c r="O14" s="232">
        <f t="shared" si="3"/>
        <v>-7.8617735779484983</v>
      </c>
      <c r="P14" s="232">
        <f t="shared" si="3"/>
        <v>-3.7339892432852975</v>
      </c>
      <c r="Q14" s="232">
        <f t="shared" si="3"/>
        <v>-4.013727154813794E-2</v>
      </c>
      <c r="R14" s="232">
        <f t="shared" si="3"/>
        <v>5.3118859056543339</v>
      </c>
      <c r="S14" s="232">
        <f t="shared" si="4"/>
        <v>12.925040674702624</v>
      </c>
      <c r="T14" s="232">
        <f t="shared" si="4"/>
        <v>20.957795768908255</v>
      </c>
      <c r="U14" s="232">
        <f t="shared" si="4"/>
        <v>27.583639856495868</v>
      </c>
      <c r="V14" s="232">
        <f t="shared" si="4"/>
        <v>24.616352858193434</v>
      </c>
      <c r="W14" s="232">
        <f t="shared" si="4"/>
        <v>20.880053870322968</v>
      </c>
      <c r="X14" s="232">
        <f t="shared" si="4"/>
        <v>17.447755644381743</v>
      </c>
      <c r="Y14" s="232">
        <f t="shared" si="4"/>
        <v>14.941894687637438</v>
      </c>
      <c r="Z14" s="232">
        <f t="shared" si="4"/>
        <v>12.729683975571652</v>
      </c>
      <c r="AA14" s="232">
        <f t="shared" si="4"/>
        <v>9.7896733314267781</v>
      </c>
      <c r="AB14" s="232">
        <f t="shared" si="4"/>
        <v>6.9240268634750217</v>
      </c>
      <c r="AC14" s="232">
        <f t="shared" si="5"/>
        <v>4.7237828008296345</v>
      </c>
      <c r="AD14" s="232">
        <f t="shared" si="5"/>
        <v>5.0542867803744267</v>
      </c>
      <c r="AE14" s="232">
        <f t="shared" si="5"/>
        <v>5.5141365399435012</v>
      </c>
      <c r="AF14" s="232">
        <f t="shared" si="5"/>
        <v>5.98669185803044</v>
      </c>
      <c r="AG14" s="232">
        <f t="shared" si="5"/>
        <v>6.3670713319803287</v>
      </c>
      <c r="AH14" s="232">
        <f t="shared" si="5"/>
        <v>7.7053010007889124</v>
      </c>
      <c r="AI14" s="232">
        <f t="shared" si="5"/>
        <v>9.5533121909394385</v>
      </c>
      <c r="AJ14" s="232">
        <f t="shared" si="5"/>
        <v>11.435676716931409</v>
      </c>
      <c r="AK14" s="232">
        <f t="shared" si="5"/>
        <v>12.938720376131499</v>
      </c>
      <c r="AL14" s="232">
        <f t="shared" si="5"/>
        <v>14.779218186978133</v>
      </c>
      <c r="AM14" s="232">
        <f t="shared" si="6"/>
        <v>17.246910096105928</v>
      </c>
      <c r="AN14" s="232">
        <f t="shared" si="6"/>
        <v>19.676331728625584</v>
      </c>
      <c r="AO14" s="232">
        <f t="shared" si="6"/>
        <v>21.558044835488445</v>
      </c>
      <c r="AP14" s="232">
        <f t="shared" si="6"/>
        <v>21.544717134530956</v>
      </c>
      <c r="AQ14" s="232">
        <f t="shared" si="6"/>
        <v>21.527504302605678</v>
      </c>
      <c r="AR14" s="232">
        <f t="shared" si="6"/>
        <v>21.511251836141199</v>
      </c>
      <c r="AS14" s="232">
        <f t="shared" si="6"/>
        <v>21.499109912585478</v>
      </c>
      <c r="AT14" s="232">
        <f t="shared" si="6"/>
        <v>20.373696432381774</v>
      </c>
      <c r="AU14" s="232">
        <f t="shared" si="6"/>
        <v>18.919850692500376</v>
      </c>
      <c r="AV14" s="232">
        <f t="shared" si="6"/>
        <v>17.546742144236607</v>
      </c>
      <c r="AW14" s="232">
        <f t="shared" si="7"/>
        <v>16.520677862975216</v>
      </c>
      <c r="AX14" s="232">
        <f t="shared" si="7"/>
        <v>13.8523187762879</v>
      </c>
      <c r="AY14" s="232">
        <f t="shared" si="7"/>
        <v>10.330481956476252</v>
      </c>
      <c r="AZ14" s="232">
        <f t="shared" si="7"/>
        <v>6.9242299749117304</v>
      </c>
      <c r="BA14" s="232">
        <f t="shared" si="7"/>
        <v>4.3264771625332168</v>
      </c>
      <c r="BB14" s="232">
        <f t="shared" si="7"/>
        <v>2.0580304004953351</v>
      </c>
      <c r="BC14" s="232">
        <f t="shared" si="7"/>
        <v>-1.1039635517879254</v>
      </c>
      <c r="BD14" s="232">
        <f t="shared" si="7"/>
        <v>-4.3603379109957645</v>
      </c>
      <c r="BE14" s="232">
        <f t="shared" si="7"/>
        <v>-6.9867105812796497</v>
      </c>
      <c r="BF14" s="232">
        <f t="shared" si="7"/>
        <v>-8.4408336253252045</v>
      </c>
      <c r="BG14" s="232">
        <f t="shared" si="8"/>
        <v>-10.579038212339075</v>
      </c>
      <c r="BH14" s="232">
        <f t="shared" si="8"/>
        <v>-12.92884253325628</v>
      </c>
      <c r="BI14" s="232">
        <f t="shared" si="8"/>
        <v>-14.943900783327457</v>
      </c>
      <c r="BJ14" s="232">
        <f t="shared" si="8"/>
        <v>-16.460045340808172</v>
      </c>
      <c r="BK14" s="232">
        <f t="shared" si="8"/>
        <v>-18.779011323841313</v>
      </c>
      <c r="BL14" s="232">
        <f t="shared" si="8"/>
        <v>-21.458823347320777</v>
      </c>
      <c r="BM14" s="232">
        <f t="shared" si="8"/>
        <v>-23.874807678945604</v>
      </c>
      <c r="BN14" s="232">
        <f t="shared" si="8"/>
        <v>-22.345339845147301</v>
      </c>
      <c r="BO14" s="232">
        <f t="shared" si="8"/>
        <v>-19.895536043048381</v>
      </c>
      <c r="BP14" s="232">
        <f t="shared" si="8"/>
        <v>-16.884346527747805</v>
      </c>
      <c r="BQ14" s="232">
        <f t="shared" si="9"/>
        <v>-13.987885158796482</v>
      </c>
      <c r="BR14" s="232">
        <f t="shared" si="9"/>
        <v>-14.584784966687591</v>
      </c>
      <c r="BS14" s="232">
        <f t="shared" si="9"/>
        <v>-15.493366864662878</v>
      </c>
      <c r="BT14" s="232">
        <f t="shared" si="9"/>
        <v>-16.536778234576143</v>
      </c>
      <c r="BU14" s="232">
        <f t="shared" si="9"/>
        <v>-17.471499898259268</v>
      </c>
      <c r="BV14" s="232">
        <f t="shared" si="9"/>
        <v>-16.130675888482262</v>
      </c>
      <c r="BW14" s="232">
        <f t="shared" si="9"/>
        <v>-14.053356636922626</v>
      </c>
      <c r="BX14" s="232">
        <f t="shared" si="9"/>
        <v>-11.611979773467858</v>
      </c>
      <c r="BY14" s="232">
        <f t="shared" si="9"/>
        <v>-9.3724934482378721</v>
      </c>
      <c r="BZ14" s="232">
        <f t="shared" si="9"/>
        <v>-6.4516190666819062</v>
      </c>
      <c r="CA14" s="232">
        <f t="shared" si="10"/>
        <v>-2.1063229287421774</v>
      </c>
      <c r="CB14" s="232">
        <f t="shared" si="10"/>
        <v>2.7394236171609156</v>
      </c>
      <c r="CC14" s="232">
        <f t="shared" si="10"/>
        <v>6.9548661575823321</v>
      </c>
      <c r="CD14" s="232">
        <f t="shared" si="10"/>
        <v>10.151611009499447</v>
      </c>
      <c r="CE14" s="232">
        <f t="shared" si="10"/>
        <v>14.554318819295844</v>
      </c>
      <c r="CF14" s="232">
        <f t="shared" si="10"/>
        <v>19.024862368189211</v>
      </c>
      <c r="CG14" s="232">
        <f t="shared" si="10"/>
        <v>22.584427156674803</v>
      </c>
      <c r="CH14" s="232">
        <f t="shared" si="10"/>
        <v>21.953736104715695</v>
      </c>
      <c r="CI14" s="232">
        <f t="shared" si="10"/>
        <v>21.14274210623336</v>
      </c>
      <c r="CJ14" s="232">
        <f t="shared" si="10"/>
        <v>20.380643317330925</v>
      </c>
      <c r="CK14" s="232">
        <f t="shared" si="11"/>
        <v>19.813589851808104</v>
      </c>
      <c r="CL14" s="232">
        <f t="shared" si="11"/>
        <v>17.159615090361143</v>
      </c>
      <c r="CM14" s="232">
        <f t="shared" si="11"/>
        <v>13.706304332584093</v>
      </c>
      <c r="CN14" s="232">
        <f t="shared" si="11"/>
        <v>10.418789337336518</v>
      </c>
      <c r="CO14" s="232">
        <f t="shared" si="11"/>
        <v>7.9455178030154077</v>
      </c>
      <c r="CP14" s="232">
        <f t="shared" si="11"/>
        <v>8.4192491881931044</v>
      </c>
      <c r="CQ14" s="232">
        <f t="shared" si="11"/>
        <v>9.0687692466055569</v>
      </c>
      <c r="CR14" s="232">
        <f t="shared" si="11"/>
        <v>9.7248534833941367</v>
      </c>
      <c r="CS14" s="232">
        <f t="shared" si="11"/>
        <v>10.244781943282193</v>
      </c>
      <c r="CT14" s="232">
        <f t="shared" si="11"/>
        <v>8.755685837044636</v>
      </c>
      <c r="CU14" s="232">
        <f t="shared" si="12"/>
        <v>6.7350533144935705</v>
      </c>
      <c r="CV14" s="232">
        <f t="shared" si="12"/>
        <v>4.7182861559039422</v>
      </c>
      <c r="CW14" s="232">
        <f t="shared" si="12"/>
        <v>3.1371032251097142</v>
      </c>
      <c r="CX14" s="232">
        <f t="shared" si="12"/>
        <v>2.9498550781094997</v>
      </c>
      <c r="CY14" s="232">
        <f t="shared" si="12"/>
        <v>2.6874132158297597</v>
      </c>
      <c r="CZ14" s="232">
        <f t="shared" si="12"/>
        <v>2.4153743357371082</v>
      </c>
      <c r="DA14" s="232">
        <f t="shared" si="12"/>
        <v>2.194650376806464</v>
      </c>
    </row>
    <row r="15" spans="1:105" x14ac:dyDescent="0.3">
      <c r="A15" s="79" t="s">
        <v>4</v>
      </c>
      <c r="B15" s="233"/>
      <c r="C15" s="233"/>
      <c r="D15" s="233"/>
      <c r="E15" s="233"/>
      <c r="F15" s="233"/>
      <c r="G15" s="233"/>
      <c r="H15" s="234"/>
      <c r="I15" s="232">
        <f t="shared" ref="I15:R15" si="13">(I8-E8)/E8*100</f>
        <v>7.558399477554409</v>
      </c>
      <c r="J15" s="232">
        <f t="shared" si="13"/>
        <v>8.0958111568083186</v>
      </c>
      <c r="K15" s="232">
        <f t="shared" si="13"/>
        <v>8.8339346850211715</v>
      </c>
      <c r="L15" s="232">
        <f t="shared" si="13"/>
        <v>9.5810403623746616</v>
      </c>
      <c r="M15" s="232">
        <f t="shared" si="13"/>
        <v>10.174190680187271</v>
      </c>
      <c r="N15" s="232">
        <f t="shared" si="13"/>
        <v>10.422456944322043</v>
      </c>
      <c r="O15" s="232">
        <f t="shared" si="13"/>
        <v>10.759448996364899</v>
      </c>
      <c r="P15" s="232">
        <f t="shared" si="13"/>
        <v>11.095918797425767</v>
      </c>
      <c r="Q15" s="232">
        <f t="shared" si="13"/>
        <v>11.359802934242037</v>
      </c>
      <c r="R15" s="232">
        <f t="shared" si="13"/>
        <v>11.398806488105087</v>
      </c>
      <c r="S15" s="232">
        <f t="shared" ref="S15:AB15" si="14">(S8-O8)/O8*100</f>
        <v>11.451469441555968</v>
      </c>
      <c r="T15" s="232">
        <f t="shared" si="14"/>
        <v>11.503732033658565</v>
      </c>
      <c r="U15" s="232">
        <f t="shared" si="14"/>
        <v>11.544499194903299</v>
      </c>
      <c r="V15" s="232">
        <f t="shared" si="14"/>
        <v>9.7380577935708139</v>
      </c>
      <c r="W15" s="232">
        <f t="shared" si="14"/>
        <v>7.3009902577283405</v>
      </c>
      <c r="X15" s="232">
        <f t="shared" si="14"/>
        <v>4.8847259805032905</v>
      </c>
      <c r="Y15" s="232">
        <f t="shared" si="14"/>
        <v>3.001503632387184</v>
      </c>
      <c r="Z15" s="232">
        <f t="shared" si="14"/>
        <v>2.5584069008550916</v>
      </c>
      <c r="AA15" s="232">
        <f t="shared" si="14"/>
        <v>1.9369848487513761</v>
      </c>
      <c r="AB15" s="232">
        <f t="shared" si="14"/>
        <v>1.2923577607560133</v>
      </c>
      <c r="AC15" s="232">
        <f t="shared" ref="AC15:AL15" si="15">(AC8-Y8)/Y8*100</f>
        <v>0.76896720410787422</v>
      </c>
      <c r="AD15" s="232">
        <f t="shared" si="15"/>
        <v>-0.2170075118960505</v>
      </c>
      <c r="AE15" s="232">
        <f t="shared" si="15"/>
        <v>-1.6142303428368778</v>
      </c>
      <c r="AF15" s="232">
        <f t="shared" si="15"/>
        <v>-3.0817439934313922</v>
      </c>
      <c r="AG15" s="232">
        <f t="shared" si="15"/>
        <v>-4.2870698060908659</v>
      </c>
      <c r="AH15" s="232">
        <f t="shared" si="15"/>
        <v>-2.50521540153568</v>
      </c>
      <c r="AI15" s="232">
        <f t="shared" si="15"/>
        <v>8.1011532227081837E-2</v>
      </c>
      <c r="AJ15" s="232">
        <f t="shared" si="15"/>
        <v>2.8776352730317276</v>
      </c>
      <c r="AK15" s="232">
        <f t="shared" si="15"/>
        <v>5.2387550722689014</v>
      </c>
      <c r="AL15" s="232">
        <f t="shared" si="15"/>
        <v>4.7040107757794525</v>
      </c>
      <c r="AM15" s="232">
        <f t="shared" ref="AM15:AV15" si="16">(AM8-AI8)/AI8*100</f>
        <v>3.9617448876253918</v>
      </c>
      <c r="AN15" s="232">
        <f t="shared" si="16"/>
        <v>3.2010905901250157</v>
      </c>
      <c r="AO15" s="232">
        <f t="shared" si="16"/>
        <v>2.590363351049076</v>
      </c>
      <c r="AP15" s="232">
        <f t="shared" si="16"/>
        <v>3.631448553242278</v>
      </c>
      <c r="AQ15" s="232">
        <f t="shared" si="16"/>
        <v>5.0943051573328511</v>
      </c>
      <c r="AR15" s="232">
        <f t="shared" si="16"/>
        <v>6.6152329945463713</v>
      </c>
      <c r="AS15" s="232">
        <f t="shared" si="16"/>
        <v>7.8527055272704276</v>
      </c>
      <c r="AT15" s="232">
        <f t="shared" si="16"/>
        <v>8.3360551142214057</v>
      </c>
      <c r="AU15" s="232">
        <f t="shared" si="16"/>
        <v>8.9990409037022001</v>
      </c>
      <c r="AV15" s="232">
        <f t="shared" si="16"/>
        <v>9.6690541367100113</v>
      </c>
      <c r="AW15" s="232">
        <f t="shared" ref="AW15:BF15" si="17">(AW8-AS8)/AS8*100</f>
        <v>10.2002546409551</v>
      </c>
      <c r="AX15" s="232">
        <f t="shared" si="17"/>
        <v>10.477945982552555</v>
      </c>
      <c r="AY15" s="232">
        <f t="shared" si="17"/>
        <v>10.854835079713096</v>
      </c>
      <c r="AZ15" s="232">
        <f t="shared" si="17"/>
        <v>11.231089537605587</v>
      </c>
      <c r="BA15" s="232">
        <f t="shared" si="17"/>
        <v>11.526140361058419</v>
      </c>
      <c r="BB15" s="232">
        <f t="shared" si="17"/>
        <v>11.920553180654975</v>
      </c>
      <c r="BC15" s="232">
        <f t="shared" si="17"/>
        <v>12.452698462207245</v>
      </c>
      <c r="BD15" s="232">
        <f t="shared" si="17"/>
        <v>12.980350592257404</v>
      </c>
      <c r="BE15" s="232">
        <f t="shared" si="17"/>
        <v>13.391633669306172</v>
      </c>
      <c r="BF15" s="232">
        <f t="shared" si="17"/>
        <v>11.004412961562062</v>
      </c>
      <c r="BG15" s="232">
        <f t="shared" ref="BG15:BP15" si="18">(BG8-BC8)/BC8*100</f>
        <v>7.810091954392834</v>
      </c>
      <c r="BH15" s="232">
        <f t="shared" si="18"/>
        <v>4.6724530048853232</v>
      </c>
      <c r="BI15" s="232">
        <f t="shared" si="18"/>
        <v>2.2470440259687066</v>
      </c>
      <c r="BJ15" s="232">
        <f t="shared" si="18"/>
        <v>-1.8288939354851593E-2</v>
      </c>
      <c r="BK15" s="232">
        <f t="shared" si="18"/>
        <v>-3.2064453915252602</v>
      </c>
      <c r="BL15" s="232">
        <f t="shared" si="18"/>
        <v>-6.5274683485006619</v>
      </c>
      <c r="BM15" s="232">
        <f t="shared" si="18"/>
        <v>-9.2343081036120456</v>
      </c>
      <c r="BN15" s="232">
        <f t="shared" si="18"/>
        <v>-9.9392270464057102</v>
      </c>
      <c r="BO15" s="232">
        <f t="shared" si="18"/>
        <v>-10.987202436209262</v>
      </c>
      <c r="BP15" s="232">
        <f t="shared" si="18"/>
        <v>-12.154871826938104</v>
      </c>
      <c r="BQ15" s="232">
        <f t="shared" ref="BQ15:BZ15" si="19">(BQ8-BM8)/BM8*100</f>
        <v>-13.169799936122176</v>
      </c>
      <c r="BR15" s="232">
        <f t="shared" si="19"/>
        <v>-10.191399431299315</v>
      </c>
      <c r="BS15" s="232">
        <f t="shared" si="19"/>
        <v>-5.6763316797691106</v>
      </c>
      <c r="BT15" s="232">
        <f t="shared" si="19"/>
        <v>-0.51869111997338002</v>
      </c>
      <c r="BU15" s="232">
        <f t="shared" si="19"/>
        <v>4.0769711613939457</v>
      </c>
      <c r="BV15" s="232">
        <f t="shared" si="19"/>
        <v>6.6188121764365153</v>
      </c>
      <c r="BW15" s="232">
        <f t="shared" si="19"/>
        <v>10.16596318155942</v>
      </c>
      <c r="BX15" s="232">
        <f t="shared" si="19"/>
        <v>13.823956572820661</v>
      </c>
      <c r="BY15" s="232">
        <f t="shared" si="19"/>
        <v>16.777925944349299</v>
      </c>
      <c r="BZ15" s="232">
        <f t="shared" si="19"/>
        <v>14.299857557394372</v>
      </c>
      <c r="CA15" s="232">
        <f t="shared" ref="CA15:CJ15" si="20">(CA8-BW8)/BW8*100</f>
        <v>11.032837577770517</v>
      </c>
      <c r="CB15" s="232">
        <f t="shared" si="20"/>
        <v>7.8769960132726053</v>
      </c>
      <c r="CC15" s="232">
        <f t="shared" si="20"/>
        <v>5.4728272980361687</v>
      </c>
      <c r="CD15" s="232">
        <f t="shared" si="20"/>
        <v>4.0732773878661508</v>
      </c>
      <c r="CE15" s="232">
        <f t="shared" si="20"/>
        <v>2.1326765591491754</v>
      </c>
      <c r="CF15" s="232">
        <f t="shared" si="20"/>
        <v>0.14650637244907433</v>
      </c>
      <c r="CG15" s="232">
        <f t="shared" si="20"/>
        <v>-1.4463516213293939</v>
      </c>
      <c r="CH15" s="232">
        <f t="shared" si="20"/>
        <v>-3.1206288219350542</v>
      </c>
      <c r="CI15" s="232">
        <f t="shared" si="20"/>
        <v>-5.5180871076249751</v>
      </c>
      <c r="CJ15" s="232">
        <f t="shared" si="20"/>
        <v>-8.0680551247539096</v>
      </c>
      <c r="CK15" s="232">
        <f t="shared" ref="CK15:CR15" si="21">(CK8-CG8)/CG8*100</f>
        <v>-10.187330253512627</v>
      </c>
      <c r="CL15" s="232">
        <f t="shared" si="21"/>
        <v>-8.8342071917449179</v>
      </c>
      <c r="CM15" s="232">
        <f t="shared" si="21"/>
        <v>-6.8131201351414941</v>
      </c>
      <c r="CN15" s="232">
        <f t="shared" si="21"/>
        <v>-4.547779277708309</v>
      </c>
      <c r="CO15" s="232">
        <f t="shared" si="21"/>
        <v>-2.5671771686856903</v>
      </c>
      <c r="CP15" s="232">
        <f t="shared" si="21"/>
        <v>-2.5945705504181582</v>
      </c>
      <c r="CQ15" s="232">
        <f t="shared" si="21"/>
        <v>-2.6340050387328788</v>
      </c>
      <c r="CR15" s="232">
        <f t="shared" si="21"/>
        <v>-2.6762204110044618</v>
      </c>
      <c r="CS15" s="232">
        <f t="shared" ref="CS15" si="22">(CS8-CO8)/CO8*100</f>
        <v>-2.7115211492719427</v>
      </c>
      <c r="CT15" s="232">
        <f t="shared" ref="CT15" si="23">(CT8-CP8)/CP8*100</f>
        <v>-1.6917977947344276</v>
      </c>
      <c r="CU15" s="232">
        <f t="shared" ref="CU15" si="24">(CU8-CQ8)/CQ8*100</f>
        <v>-0.22283463094920028</v>
      </c>
      <c r="CV15" s="232">
        <f t="shared" ref="CV15" si="25">(CV8-CR8)/CR8*100</f>
        <v>1.3510377628392889</v>
      </c>
      <c r="CW15" s="232">
        <f t="shared" ref="CW15" si="26">(CW8-CS8)/CS8*100</f>
        <v>2.6681675625410453</v>
      </c>
      <c r="CX15" s="232">
        <f t="shared" ref="CX15" si="27">(CX8-CT8)/CT8*100</f>
        <v>2.5851677975718599</v>
      </c>
      <c r="CY15" s="232">
        <f t="shared" ref="CY15" si="28">(CY8-CU8)/CU8*100</f>
        <v>2.4685846830234373</v>
      </c>
      <c r="CZ15" s="232">
        <f t="shared" ref="CZ15" si="29">(CZ8-CV8)/CV8*100</f>
        <v>2.3474256440246974</v>
      </c>
      <c r="DA15" s="232">
        <f>(DA8-CW8)/CW8*100</f>
        <v>2.2488861725096192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0.59999389629810485"/>
  </sheetPr>
  <dimension ref="A1:EB92"/>
  <sheetViews>
    <sheetView zoomScaleNormal="100" zoomScalePageLayoutView="55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8.6640625" defaultRowHeight="14.4" x14ac:dyDescent="0.3"/>
  <cols>
    <col min="1" max="1" width="8.77734375" style="1" customWidth="1"/>
    <col min="2" max="2" width="16.88671875" style="1" customWidth="1"/>
    <col min="3" max="3" width="73.109375" style="1" bestFit="1" customWidth="1"/>
    <col min="4" max="7" width="8.88671875" style="1" customWidth="1"/>
    <col min="8" max="8" width="10.5546875" style="1" bestFit="1" customWidth="1"/>
    <col min="9" max="121" width="8.88671875" style="1" customWidth="1"/>
    <col min="122" max="132" width="8.88671875" style="30" customWidth="1"/>
    <col min="133" max="16384" width="8.6640625" style="30"/>
  </cols>
  <sheetData>
    <row r="1" spans="1:132" s="120" customFormat="1" ht="15.6" x14ac:dyDescent="0.3">
      <c r="A1" s="4" t="s">
        <v>251</v>
      </c>
      <c r="B1" s="125"/>
      <c r="C1" s="125"/>
      <c r="D1" s="125"/>
      <c r="F1" s="119"/>
      <c r="G1" s="125"/>
      <c r="H1" s="125"/>
      <c r="I1" s="125"/>
      <c r="J1" s="125"/>
    </row>
    <row r="2" spans="1:132" s="110" customFormat="1" x14ac:dyDescent="0.3">
      <c r="A2" s="130" t="s">
        <v>250</v>
      </c>
      <c r="B2" s="130" t="s">
        <v>11</v>
      </c>
      <c r="C2" s="130" t="s">
        <v>12</v>
      </c>
      <c r="D2" s="130" t="s">
        <v>13</v>
      </c>
      <c r="E2" s="130" t="s">
        <v>14</v>
      </c>
      <c r="F2" s="130" t="s">
        <v>15</v>
      </c>
      <c r="G2" s="130" t="s">
        <v>16</v>
      </c>
      <c r="H2" s="130" t="s">
        <v>17</v>
      </c>
      <c r="I2" s="131" t="s">
        <v>18</v>
      </c>
      <c r="J2" s="131" t="s">
        <v>19</v>
      </c>
      <c r="K2" s="131" t="s">
        <v>20</v>
      </c>
      <c r="L2" s="131" t="s">
        <v>21</v>
      </c>
      <c r="M2" s="131" t="s">
        <v>22</v>
      </c>
      <c r="N2" s="131" t="s">
        <v>23</v>
      </c>
      <c r="O2" s="131" t="s">
        <v>24</v>
      </c>
      <c r="P2" s="131" t="s">
        <v>25</v>
      </c>
      <c r="Q2" s="131" t="s">
        <v>26</v>
      </c>
      <c r="R2" s="131" t="s">
        <v>27</v>
      </c>
      <c r="S2" s="131" t="s">
        <v>28</v>
      </c>
      <c r="T2" s="131" t="s">
        <v>29</v>
      </c>
      <c r="U2" s="131" t="s">
        <v>30</v>
      </c>
      <c r="V2" s="131" t="s">
        <v>31</v>
      </c>
      <c r="W2" s="131" t="s">
        <v>32</v>
      </c>
      <c r="X2" s="131" t="s">
        <v>33</v>
      </c>
      <c r="Y2" s="131" t="s">
        <v>34</v>
      </c>
      <c r="Z2" s="131" t="s">
        <v>35</v>
      </c>
      <c r="AA2" s="131" t="s">
        <v>36</v>
      </c>
      <c r="AB2" s="131" t="s">
        <v>37</v>
      </c>
      <c r="AC2" s="131" t="s">
        <v>38</v>
      </c>
      <c r="AD2" s="131" t="s">
        <v>39</v>
      </c>
      <c r="AE2" s="131" t="s">
        <v>40</v>
      </c>
      <c r="AF2" s="131" t="s">
        <v>41</v>
      </c>
      <c r="AG2" s="131" t="s">
        <v>42</v>
      </c>
      <c r="AH2" s="131" t="s">
        <v>43</v>
      </c>
      <c r="AI2" s="131" t="s">
        <v>44</v>
      </c>
      <c r="AJ2" s="131" t="s">
        <v>45</v>
      </c>
      <c r="AK2" s="131" t="s">
        <v>46</v>
      </c>
      <c r="AL2" s="131" t="s">
        <v>47</v>
      </c>
      <c r="AM2" s="131" t="s">
        <v>48</v>
      </c>
      <c r="AN2" s="131" t="s">
        <v>49</v>
      </c>
      <c r="AO2" s="131" t="s">
        <v>50</v>
      </c>
      <c r="AP2" s="131" t="s">
        <v>51</v>
      </c>
      <c r="AQ2" s="131" t="s">
        <v>52</v>
      </c>
      <c r="AR2" s="131" t="s">
        <v>53</v>
      </c>
      <c r="AS2" s="131" t="s">
        <v>54</v>
      </c>
      <c r="AT2" s="131" t="s">
        <v>55</v>
      </c>
      <c r="AU2" s="131" t="s">
        <v>56</v>
      </c>
      <c r="AV2" s="131" t="s">
        <v>57</v>
      </c>
      <c r="AW2" s="131" t="s">
        <v>58</v>
      </c>
      <c r="AX2" s="131" t="s">
        <v>59</v>
      </c>
      <c r="AY2" s="131" t="s">
        <v>60</v>
      </c>
      <c r="AZ2" s="131" t="s">
        <v>61</v>
      </c>
      <c r="BA2" s="131" t="s">
        <v>62</v>
      </c>
      <c r="BB2" s="131" t="s">
        <v>63</v>
      </c>
      <c r="BC2" s="131" t="s">
        <v>64</v>
      </c>
      <c r="BD2" s="131" t="s">
        <v>65</v>
      </c>
      <c r="BE2" s="131" t="s">
        <v>66</v>
      </c>
      <c r="BF2" s="131" t="s">
        <v>67</v>
      </c>
      <c r="BG2" s="131" t="s">
        <v>68</v>
      </c>
      <c r="BH2" s="131" t="s">
        <v>69</v>
      </c>
      <c r="BI2" s="131" t="s">
        <v>70</v>
      </c>
      <c r="BJ2" s="131" t="s">
        <v>71</v>
      </c>
      <c r="BK2" s="131" t="s">
        <v>72</v>
      </c>
      <c r="BL2" s="131" t="s">
        <v>73</v>
      </c>
      <c r="BM2" s="131" t="s">
        <v>74</v>
      </c>
      <c r="BN2" s="131" t="s">
        <v>75</v>
      </c>
      <c r="BO2" s="131" t="s">
        <v>76</v>
      </c>
      <c r="BP2" s="131" t="s">
        <v>77</v>
      </c>
      <c r="BQ2" s="131" t="s">
        <v>78</v>
      </c>
      <c r="BR2" s="131" t="s">
        <v>79</v>
      </c>
      <c r="BS2" s="131" t="s">
        <v>80</v>
      </c>
      <c r="BT2" s="131" t="s">
        <v>81</v>
      </c>
      <c r="BU2" s="131" t="s">
        <v>82</v>
      </c>
      <c r="BV2" s="131" t="s">
        <v>83</v>
      </c>
      <c r="BW2" s="131" t="s">
        <v>84</v>
      </c>
      <c r="BX2" s="131" t="s">
        <v>85</v>
      </c>
      <c r="BY2" s="131" t="s">
        <v>86</v>
      </c>
      <c r="BZ2" s="131" t="s">
        <v>87</v>
      </c>
      <c r="CA2" s="131" t="s">
        <v>88</v>
      </c>
      <c r="CB2" s="131" t="s">
        <v>89</v>
      </c>
      <c r="CC2" s="131" t="s">
        <v>90</v>
      </c>
      <c r="CD2" s="131" t="s">
        <v>91</v>
      </c>
      <c r="CE2" s="131" t="s">
        <v>92</v>
      </c>
      <c r="CF2" s="131" t="s">
        <v>93</v>
      </c>
      <c r="CG2" s="131" t="s">
        <v>94</v>
      </c>
      <c r="CH2" s="131" t="s">
        <v>95</v>
      </c>
      <c r="CI2" s="131" t="s">
        <v>96</v>
      </c>
      <c r="CJ2" s="131" t="s">
        <v>97</v>
      </c>
      <c r="CK2" s="131" t="s">
        <v>98</v>
      </c>
      <c r="CL2" s="131" t="s">
        <v>99</v>
      </c>
      <c r="CM2" s="131" t="s">
        <v>100</v>
      </c>
      <c r="CN2" s="131" t="s">
        <v>101</v>
      </c>
      <c r="CO2" s="131" t="s">
        <v>102</v>
      </c>
      <c r="CP2" s="131" t="s">
        <v>103</v>
      </c>
      <c r="CQ2" s="131" t="s">
        <v>104</v>
      </c>
      <c r="CR2" s="131" t="s">
        <v>105</v>
      </c>
      <c r="CS2" s="131" t="s">
        <v>106</v>
      </c>
      <c r="CT2" s="131" t="s">
        <v>107</v>
      </c>
      <c r="CU2" s="131" t="s">
        <v>108</v>
      </c>
      <c r="CV2" s="131" t="s">
        <v>109</v>
      </c>
      <c r="CW2" s="132" t="s">
        <v>110</v>
      </c>
      <c r="CX2" s="132" t="s">
        <v>111</v>
      </c>
      <c r="CY2" s="132" t="s">
        <v>112</v>
      </c>
      <c r="CZ2" s="132" t="s">
        <v>113</v>
      </c>
      <c r="DA2" s="132" t="s">
        <v>114</v>
      </c>
      <c r="DB2" s="132" t="s">
        <v>115</v>
      </c>
      <c r="DC2" s="132" t="s">
        <v>116</v>
      </c>
      <c r="DD2" s="132" t="s">
        <v>117</v>
      </c>
      <c r="DE2" s="132" t="s">
        <v>118</v>
      </c>
      <c r="DF2" s="132" t="s">
        <v>119</v>
      </c>
      <c r="DG2" s="132" t="s">
        <v>120</v>
      </c>
      <c r="DH2" s="132" t="s">
        <v>121</v>
      </c>
      <c r="DI2" s="132" t="s">
        <v>122</v>
      </c>
      <c r="DJ2" s="132" t="s">
        <v>123</v>
      </c>
      <c r="DK2" s="132" t="s">
        <v>124</v>
      </c>
      <c r="DL2" s="132" t="s">
        <v>125</v>
      </c>
      <c r="DM2" s="132" t="s">
        <v>126</v>
      </c>
      <c r="DN2" s="132" t="s">
        <v>127</v>
      </c>
      <c r="DO2" s="132" t="s">
        <v>128</v>
      </c>
      <c r="DP2" s="132" t="s">
        <v>129</v>
      </c>
      <c r="DQ2" s="132" t="s">
        <v>130</v>
      </c>
      <c r="DR2" s="132" t="s">
        <v>131</v>
      </c>
      <c r="DS2" s="132" t="s">
        <v>132</v>
      </c>
      <c r="DT2" s="132" t="s">
        <v>133</v>
      </c>
      <c r="DU2" s="132" t="s">
        <v>134</v>
      </c>
      <c r="DV2" s="132" t="s">
        <v>135</v>
      </c>
      <c r="DW2" s="132" t="s">
        <v>136</v>
      </c>
      <c r="DX2" s="132" t="s">
        <v>137</v>
      </c>
      <c r="DY2" s="132" t="s">
        <v>212</v>
      </c>
      <c r="DZ2" s="132" t="s">
        <v>213</v>
      </c>
      <c r="EA2" s="132" t="s">
        <v>214</v>
      </c>
      <c r="EB2" s="132" t="s">
        <v>215</v>
      </c>
    </row>
    <row r="3" spans="1:132" x14ac:dyDescent="0.3">
      <c r="A3" s="1" t="s">
        <v>138</v>
      </c>
      <c r="B3" s="3" t="s">
        <v>139</v>
      </c>
      <c r="C3" s="133" t="s">
        <v>140</v>
      </c>
      <c r="D3" s="1" t="s">
        <v>141</v>
      </c>
      <c r="E3" s="1" t="s">
        <v>142</v>
      </c>
      <c r="F3" s="1" t="s">
        <v>143</v>
      </c>
      <c r="H3" s="111">
        <v>4839</v>
      </c>
      <c r="I3" s="235">
        <v>128.03333333333299</v>
      </c>
      <c r="J3" s="235">
        <v>129.30000000000001</v>
      </c>
      <c r="K3" s="235">
        <v>131.53333333333299</v>
      </c>
      <c r="L3" s="235">
        <v>133.76666666666699</v>
      </c>
      <c r="M3" s="235">
        <v>134.76666666666699</v>
      </c>
      <c r="N3" s="235">
        <v>135.566666666667</v>
      </c>
      <c r="O3" s="235">
        <v>136.6</v>
      </c>
      <c r="P3" s="235">
        <v>137.73333333333301</v>
      </c>
      <c r="Q3" s="235">
        <v>138.666666666667</v>
      </c>
      <c r="R3" s="235">
        <v>139.73333333333301</v>
      </c>
      <c r="S3" s="235">
        <v>140.80000000000001</v>
      </c>
      <c r="T3" s="235">
        <v>142.03333333333299</v>
      </c>
      <c r="U3" s="235">
        <v>143.066666666667</v>
      </c>
      <c r="V3" s="235">
        <v>144.1</v>
      </c>
      <c r="W3" s="235">
        <v>144.76666666666699</v>
      </c>
      <c r="X3" s="235">
        <v>145.96666666666701</v>
      </c>
      <c r="Y3" s="235">
        <v>146.69999999999999</v>
      </c>
      <c r="Z3" s="235">
        <v>147.53333333333299</v>
      </c>
      <c r="AA3" s="235">
        <v>148.9</v>
      </c>
      <c r="AB3" s="235">
        <v>149.76666666666699</v>
      </c>
      <c r="AC3" s="235">
        <v>150.86666666666699</v>
      </c>
      <c r="AD3" s="235">
        <v>152.1</v>
      </c>
      <c r="AE3" s="235">
        <v>152.86666666666699</v>
      </c>
      <c r="AF3" s="235">
        <v>153.69999999999999</v>
      </c>
      <c r="AG3" s="235">
        <v>155.066666666667</v>
      </c>
      <c r="AH3" s="235">
        <v>156.4</v>
      </c>
      <c r="AI3" s="235">
        <v>157.30000000000001</v>
      </c>
      <c r="AJ3" s="235">
        <v>158.666666666667</v>
      </c>
      <c r="AK3" s="235">
        <v>159.63333333333301</v>
      </c>
      <c r="AL3" s="235">
        <v>160</v>
      </c>
      <c r="AM3" s="235">
        <v>160.80000000000001</v>
      </c>
      <c r="AN3" s="235">
        <v>161.666666666667</v>
      </c>
      <c r="AO3" s="235">
        <v>162</v>
      </c>
      <c r="AP3" s="235">
        <v>162.53333333333299</v>
      </c>
      <c r="AQ3" s="235">
        <v>163.36666666666699</v>
      </c>
      <c r="AR3" s="235">
        <v>164.13333333333301</v>
      </c>
      <c r="AS3" s="235">
        <v>164.73333333333301</v>
      </c>
      <c r="AT3" s="235">
        <v>165.96666666666701</v>
      </c>
      <c r="AU3" s="235">
        <v>167.2</v>
      </c>
      <c r="AV3" s="235">
        <v>168.433333333333</v>
      </c>
      <c r="AW3" s="235">
        <v>170.1</v>
      </c>
      <c r="AX3" s="235">
        <v>171.433333333333</v>
      </c>
      <c r="AY3" s="235">
        <v>173</v>
      </c>
      <c r="AZ3" s="235">
        <v>174.23333333333301</v>
      </c>
      <c r="BA3" s="235">
        <v>175.9</v>
      </c>
      <c r="BB3" s="235">
        <v>177.13333333333301</v>
      </c>
      <c r="BC3" s="235">
        <v>177.63333333333301</v>
      </c>
      <c r="BD3" s="235">
        <v>177.5</v>
      </c>
      <c r="BE3" s="235">
        <v>178.066666666667</v>
      </c>
      <c r="BF3" s="235">
        <v>179.46666666666701</v>
      </c>
      <c r="BG3" s="235">
        <v>180.433333333333</v>
      </c>
      <c r="BH3" s="235">
        <v>181.5</v>
      </c>
      <c r="BI3" s="235">
        <v>183.36666666666699</v>
      </c>
      <c r="BJ3" s="235">
        <v>183.066666666667</v>
      </c>
      <c r="BK3" s="235">
        <v>184.433333333333</v>
      </c>
      <c r="BL3" s="235">
        <v>185.13333333333301</v>
      </c>
      <c r="BM3" s="235">
        <v>186.7</v>
      </c>
      <c r="BN3" s="235">
        <v>188.166666666667</v>
      </c>
      <c r="BO3" s="235">
        <v>189.36666666666699</v>
      </c>
      <c r="BP3" s="235">
        <v>191.4</v>
      </c>
      <c r="BQ3" s="235">
        <v>192.36666666666699</v>
      </c>
      <c r="BR3" s="235">
        <v>193.666666666667</v>
      </c>
      <c r="BS3" s="235">
        <v>196.6</v>
      </c>
      <c r="BT3" s="235">
        <v>198.433333333333</v>
      </c>
      <c r="BU3" s="235">
        <v>199.46666666666701</v>
      </c>
      <c r="BV3" s="235">
        <v>201.26666666666699</v>
      </c>
      <c r="BW3" s="235">
        <v>203.166666666667</v>
      </c>
      <c r="BX3" s="235">
        <v>202.333333333333</v>
      </c>
      <c r="BY3" s="235">
        <v>204.31700000000001</v>
      </c>
      <c r="BZ3" s="235">
        <v>206.631</v>
      </c>
      <c r="CA3" s="235">
        <v>207.93899999999999</v>
      </c>
      <c r="CB3" s="235">
        <v>210.48966666666701</v>
      </c>
      <c r="CC3" s="235">
        <v>212.76966666666701</v>
      </c>
      <c r="CD3" s="235">
        <v>215.53766666666701</v>
      </c>
      <c r="CE3" s="235">
        <v>218.86099999999999</v>
      </c>
      <c r="CF3" s="235">
        <v>213.84866666666699</v>
      </c>
      <c r="CG3" s="235">
        <v>212.37766666666701</v>
      </c>
      <c r="CH3" s="235">
        <v>213.50700000000001</v>
      </c>
      <c r="CI3" s="235">
        <v>215.34399999999999</v>
      </c>
      <c r="CJ3" s="235">
        <v>217.03</v>
      </c>
      <c r="CK3" s="235">
        <v>217.374</v>
      </c>
      <c r="CL3" s="235">
        <v>217.297333333333</v>
      </c>
      <c r="CM3" s="235">
        <v>217.934333333333</v>
      </c>
      <c r="CN3" s="235">
        <v>219.69900000000001</v>
      </c>
      <c r="CO3" s="235">
        <v>222.04366666666701</v>
      </c>
      <c r="CP3" s="235">
        <v>224.56833333333299</v>
      </c>
      <c r="CQ3" s="235">
        <v>226.03266666666701</v>
      </c>
      <c r="CR3" s="235">
        <v>227.047333333333</v>
      </c>
      <c r="CS3" s="235">
        <v>228.32599999999999</v>
      </c>
      <c r="CT3" s="235">
        <v>228.80799999999999</v>
      </c>
      <c r="CU3" s="235">
        <v>229.84100000000001</v>
      </c>
      <c r="CV3" s="235">
        <v>231.369333333333</v>
      </c>
      <c r="CW3" s="235">
        <v>232.29933333333301</v>
      </c>
      <c r="CX3" s="235">
        <v>232.04499999999999</v>
      </c>
      <c r="CY3" s="235">
        <v>233.3</v>
      </c>
      <c r="CZ3" s="235">
        <v>234.16266666666701</v>
      </c>
      <c r="DA3" s="235">
        <v>235.62100000000001</v>
      </c>
      <c r="DB3" s="235">
        <v>236.87233333333299</v>
      </c>
      <c r="DC3" s="235">
        <v>237.47833333333301</v>
      </c>
      <c r="DD3" s="235">
        <v>236.88833333333301</v>
      </c>
      <c r="DE3" s="235">
        <v>235.35499999999999</v>
      </c>
      <c r="DF3" s="235">
        <v>236.96</v>
      </c>
      <c r="DG3" s="235">
        <v>237.85499999999999</v>
      </c>
      <c r="DH3" s="235">
        <v>237.83699999999999</v>
      </c>
      <c r="DI3" s="235">
        <v>237.689333333333</v>
      </c>
      <c r="DJ3" s="235">
        <v>239.59033333333301</v>
      </c>
      <c r="DK3" s="235">
        <v>240.607333333333</v>
      </c>
      <c r="DL3" s="235">
        <v>242.13466666666699</v>
      </c>
      <c r="DM3" s="235">
        <v>243.75266666666701</v>
      </c>
      <c r="DN3" s="235">
        <v>244.18700000000001</v>
      </c>
      <c r="DO3" s="235">
        <v>245.345333333333</v>
      </c>
      <c r="DP3" s="232">
        <v>247.25700000000001</v>
      </c>
      <c r="DQ3" s="235">
        <v>249.17933333333301</v>
      </c>
      <c r="DR3" s="235">
        <v>250.737666666667</v>
      </c>
      <c r="DS3" s="235">
        <v>251.75433333333299</v>
      </c>
      <c r="DT3" s="235">
        <v>252.738</v>
      </c>
      <c r="DU3" s="235">
        <v>253.185666666667</v>
      </c>
      <c r="DV3" s="235">
        <v>255.37333333333299</v>
      </c>
      <c r="DW3" s="235">
        <v>256.191666666667</v>
      </c>
      <c r="DX3" s="235">
        <v>257.85966666666701</v>
      </c>
      <c r="DY3" s="235">
        <v>258.5</v>
      </c>
      <c r="DZ3" s="235">
        <v>256.47199999999998</v>
      </c>
      <c r="EA3" s="235">
        <v>259.421333333333</v>
      </c>
      <c r="EB3" s="235">
        <v>260.983</v>
      </c>
    </row>
    <row r="4" spans="1:132" s="112" customFormat="1" x14ac:dyDescent="0.3">
      <c r="A4" s="112" t="s">
        <v>150</v>
      </c>
      <c r="B4" s="8" t="s">
        <v>151</v>
      </c>
      <c r="C4" s="134" t="s">
        <v>144</v>
      </c>
      <c r="D4" s="112" t="s">
        <v>145</v>
      </c>
      <c r="E4" s="112" t="s">
        <v>146</v>
      </c>
      <c r="F4" s="112" t="s">
        <v>147</v>
      </c>
      <c r="G4" s="112">
        <v>16980</v>
      </c>
      <c r="H4" s="113">
        <v>33694</v>
      </c>
      <c r="I4" s="7"/>
      <c r="J4" s="7"/>
      <c r="K4" s="7"/>
      <c r="L4" s="7"/>
      <c r="M4" s="7"/>
      <c r="N4" s="7"/>
      <c r="O4" s="7"/>
      <c r="P4" s="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7"/>
    </row>
    <row r="5" spans="1:132" s="112" customFormat="1" x14ac:dyDescent="0.3">
      <c r="A5" s="112" t="s">
        <v>154</v>
      </c>
      <c r="B5" s="8" t="s">
        <v>155</v>
      </c>
      <c r="C5" s="134" t="s">
        <v>144</v>
      </c>
      <c r="D5" s="112" t="s">
        <v>145</v>
      </c>
      <c r="E5" s="112" t="s">
        <v>146</v>
      </c>
      <c r="F5" s="112" t="s">
        <v>147</v>
      </c>
      <c r="G5" s="112">
        <v>19820</v>
      </c>
      <c r="H5" s="113">
        <v>33694</v>
      </c>
      <c r="I5" s="7"/>
      <c r="J5" s="7"/>
      <c r="K5" s="7"/>
      <c r="L5" s="7"/>
      <c r="M5" s="7"/>
      <c r="N5" s="7"/>
      <c r="O5" s="7"/>
      <c r="P5" s="7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7"/>
    </row>
    <row r="6" spans="1:132" s="112" customFormat="1" x14ac:dyDescent="0.3">
      <c r="A6" s="112" t="s">
        <v>148</v>
      </c>
      <c r="B6" s="8" t="s">
        <v>149</v>
      </c>
      <c r="C6" s="134" t="s">
        <v>144</v>
      </c>
      <c r="D6" s="112" t="s">
        <v>145</v>
      </c>
      <c r="E6" s="112" t="s">
        <v>146</v>
      </c>
      <c r="F6" s="112" t="s">
        <v>147</v>
      </c>
      <c r="G6" s="112">
        <v>31080</v>
      </c>
      <c r="H6" s="113">
        <v>33694</v>
      </c>
      <c r="I6" s="7"/>
      <c r="J6" s="7"/>
      <c r="K6" s="7"/>
      <c r="L6" s="7"/>
      <c r="M6" s="7"/>
      <c r="N6" s="7"/>
      <c r="O6" s="7"/>
      <c r="P6" s="7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7"/>
    </row>
    <row r="7" spans="1:132" s="112" customFormat="1" x14ac:dyDescent="0.3">
      <c r="A7" s="135" t="s">
        <v>152</v>
      </c>
      <c r="B7" s="8" t="s">
        <v>153</v>
      </c>
      <c r="C7" s="134" t="s">
        <v>144</v>
      </c>
      <c r="D7" s="112" t="s">
        <v>145</v>
      </c>
      <c r="E7" s="112" t="s">
        <v>146</v>
      </c>
      <c r="F7" s="112" t="s">
        <v>147</v>
      </c>
      <c r="G7" s="112">
        <v>37980</v>
      </c>
      <c r="H7" s="113">
        <v>33694</v>
      </c>
      <c r="I7" s="7"/>
      <c r="J7" s="7"/>
      <c r="K7" s="7"/>
      <c r="L7" s="7"/>
      <c r="M7" s="7"/>
      <c r="N7" s="7"/>
      <c r="O7" s="7"/>
      <c r="P7" s="7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7"/>
    </row>
    <row r="8" spans="1:132" x14ac:dyDescent="0.3">
      <c r="A8" s="30" t="s">
        <v>159</v>
      </c>
      <c r="B8" s="9" t="s">
        <v>151</v>
      </c>
      <c r="C8" s="136" t="s">
        <v>156</v>
      </c>
      <c r="D8" s="30" t="s">
        <v>157</v>
      </c>
      <c r="E8" s="30" t="s">
        <v>146</v>
      </c>
      <c r="F8" s="30" t="s">
        <v>143</v>
      </c>
      <c r="G8" s="30">
        <v>16980</v>
      </c>
      <c r="H8" s="114">
        <v>25658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6"/>
    </row>
    <row r="9" spans="1:132" x14ac:dyDescent="0.3">
      <c r="A9" s="30" t="s">
        <v>161</v>
      </c>
      <c r="B9" s="9" t="s">
        <v>155</v>
      </c>
      <c r="C9" s="136" t="s">
        <v>156</v>
      </c>
      <c r="D9" s="30" t="s">
        <v>157</v>
      </c>
      <c r="E9" s="30" t="s">
        <v>146</v>
      </c>
      <c r="F9" s="30" t="s">
        <v>143</v>
      </c>
      <c r="G9" s="30">
        <v>19820</v>
      </c>
      <c r="H9" s="114">
        <v>25658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6"/>
    </row>
    <row r="10" spans="1:132" x14ac:dyDescent="0.3">
      <c r="A10" s="30" t="s">
        <v>158</v>
      </c>
      <c r="B10" s="9" t="s">
        <v>149</v>
      </c>
      <c r="C10" s="136" t="s">
        <v>156</v>
      </c>
      <c r="D10" s="30" t="s">
        <v>157</v>
      </c>
      <c r="E10" s="30" t="s">
        <v>146</v>
      </c>
      <c r="F10" s="30" t="s">
        <v>143</v>
      </c>
      <c r="G10" s="30">
        <v>31080</v>
      </c>
      <c r="H10" s="114">
        <v>25658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6"/>
    </row>
    <row r="11" spans="1:132" x14ac:dyDescent="0.3">
      <c r="A11" s="30" t="s">
        <v>160</v>
      </c>
      <c r="B11" s="9" t="s">
        <v>153</v>
      </c>
      <c r="C11" s="136" t="s">
        <v>156</v>
      </c>
      <c r="D11" s="30" t="s">
        <v>157</v>
      </c>
      <c r="E11" s="30" t="s">
        <v>146</v>
      </c>
      <c r="F11" s="30" t="s">
        <v>143</v>
      </c>
      <c r="G11" s="30">
        <v>37980</v>
      </c>
      <c r="H11" s="114">
        <v>25658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6"/>
    </row>
    <row r="12" spans="1:132" s="112" customFormat="1" x14ac:dyDescent="0.3">
      <c r="A12" s="137" t="s">
        <v>230</v>
      </c>
      <c r="B12" s="96" t="s">
        <v>234</v>
      </c>
      <c r="C12" s="138" t="s">
        <v>238</v>
      </c>
      <c r="D12" s="112" t="s">
        <v>239</v>
      </c>
      <c r="E12" s="112" t="s">
        <v>142</v>
      </c>
      <c r="F12" s="112" t="s">
        <v>147</v>
      </c>
      <c r="G12" s="112">
        <v>16980</v>
      </c>
      <c r="H12" s="113" t="s">
        <v>240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</row>
    <row r="13" spans="1:132" s="112" customFormat="1" x14ac:dyDescent="0.3">
      <c r="A13" s="137" t="s">
        <v>231</v>
      </c>
      <c r="B13" s="96" t="s">
        <v>235</v>
      </c>
      <c r="C13" s="138" t="s">
        <v>238</v>
      </c>
      <c r="D13" s="112" t="s">
        <v>239</v>
      </c>
      <c r="E13" s="112" t="s">
        <v>142</v>
      </c>
      <c r="F13" s="112" t="s">
        <v>147</v>
      </c>
      <c r="G13" s="112">
        <v>19820</v>
      </c>
      <c r="H13" s="113" t="s">
        <v>240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</row>
    <row r="14" spans="1:132" s="112" customFormat="1" x14ac:dyDescent="0.3">
      <c r="A14" s="137" t="s">
        <v>232</v>
      </c>
      <c r="B14" s="96" t="s">
        <v>236</v>
      </c>
      <c r="C14" s="138" t="s">
        <v>238</v>
      </c>
      <c r="D14" s="112" t="s">
        <v>239</v>
      </c>
      <c r="E14" s="112" t="s">
        <v>142</v>
      </c>
      <c r="F14" s="112" t="s">
        <v>147</v>
      </c>
      <c r="G14" s="112">
        <v>31080</v>
      </c>
      <c r="H14" s="113" t="s">
        <v>240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</row>
    <row r="15" spans="1:132" s="112" customFormat="1" x14ac:dyDescent="0.3">
      <c r="A15" s="137" t="s">
        <v>233</v>
      </c>
      <c r="B15" s="96" t="s">
        <v>237</v>
      </c>
      <c r="C15" s="138" t="s">
        <v>238</v>
      </c>
      <c r="D15" s="112" t="s">
        <v>239</v>
      </c>
      <c r="E15" s="112" t="s">
        <v>142</v>
      </c>
      <c r="F15" s="112" t="s">
        <v>147</v>
      </c>
      <c r="G15" s="112">
        <v>37980</v>
      </c>
      <c r="H15" s="113" t="s">
        <v>240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</row>
    <row r="16" spans="1:132" x14ac:dyDescent="0.3">
      <c r="A16" s="30" t="s">
        <v>165</v>
      </c>
      <c r="B16" s="9" t="s">
        <v>151</v>
      </c>
      <c r="C16" s="136" t="s">
        <v>162</v>
      </c>
      <c r="D16" s="30" t="s">
        <v>163</v>
      </c>
      <c r="E16" s="30" t="s">
        <v>142</v>
      </c>
      <c r="F16" s="30" t="s">
        <v>143</v>
      </c>
      <c r="G16" s="30">
        <v>16980</v>
      </c>
      <c r="H16" s="114">
        <v>30041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</row>
    <row r="17" spans="1:132" x14ac:dyDescent="0.3">
      <c r="A17" s="30" t="s">
        <v>167</v>
      </c>
      <c r="B17" s="9" t="s">
        <v>155</v>
      </c>
      <c r="C17" s="136" t="s">
        <v>162</v>
      </c>
      <c r="D17" s="30" t="s">
        <v>163</v>
      </c>
      <c r="E17" s="30" t="s">
        <v>142</v>
      </c>
      <c r="F17" s="30" t="s">
        <v>143</v>
      </c>
      <c r="G17" s="30">
        <v>19820</v>
      </c>
      <c r="H17" s="114">
        <v>30041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</row>
    <row r="18" spans="1:132" x14ac:dyDescent="0.3">
      <c r="A18" s="30" t="s">
        <v>164</v>
      </c>
      <c r="B18" s="9" t="s">
        <v>149</v>
      </c>
      <c r="C18" s="136" t="s">
        <v>162</v>
      </c>
      <c r="D18" s="30" t="s">
        <v>163</v>
      </c>
      <c r="E18" s="30" t="s">
        <v>142</v>
      </c>
      <c r="F18" s="30" t="s">
        <v>143</v>
      </c>
      <c r="G18" s="30">
        <v>31080</v>
      </c>
      <c r="H18" s="114">
        <v>30041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</row>
    <row r="19" spans="1:132" x14ac:dyDescent="0.3">
      <c r="A19" s="139" t="s">
        <v>166</v>
      </c>
      <c r="B19" s="9" t="s">
        <v>153</v>
      </c>
      <c r="C19" s="136" t="s">
        <v>162</v>
      </c>
      <c r="D19" s="30" t="s">
        <v>163</v>
      </c>
      <c r="E19" s="30" t="s">
        <v>142</v>
      </c>
      <c r="F19" s="30" t="s">
        <v>143</v>
      </c>
      <c r="G19" s="30">
        <v>37980</v>
      </c>
      <c r="H19" s="114">
        <v>30041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</row>
    <row r="20" spans="1:132" s="112" customFormat="1" x14ac:dyDescent="0.3">
      <c r="A20" s="137" t="e">
        <f>NA()</f>
        <v>#N/A</v>
      </c>
      <c r="B20" s="8" t="s">
        <v>220</v>
      </c>
      <c r="C20" s="134" t="s">
        <v>223</v>
      </c>
      <c r="D20" s="135" t="s">
        <v>224</v>
      </c>
      <c r="E20" s="112" t="s">
        <v>142</v>
      </c>
      <c r="F20" s="112" t="s">
        <v>147</v>
      </c>
      <c r="H20" s="113">
        <v>38442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140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</row>
    <row r="21" spans="1:132" s="112" customFormat="1" x14ac:dyDescent="0.3">
      <c r="A21" s="137" t="e">
        <f>NA()</f>
        <v>#N/A</v>
      </c>
      <c r="B21" s="8" t="s">
        <v>221</v>
      </c>
      <c r="C21" s="134" t="s">
        <v>223</v>
      </c>
      <c r="D21" s="135" t="s">
        <v>224</v>
      </c>
      <c r="E21" s="112" t="s">
        <v>142</v>
      </c>
      <c r="F21" s="112" t="s">
        <v>147</v>
      </c>
      <c r="H21" s="113">
        <v>38442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140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</row>
    <row r="22" spans="1:132" s="112" customFormat="1" x14ac:dyDescent="0.3">
      <c r="A22" s="137" t="e">
        <f>NA()</f>
        <v>#N/A</v>
      </c>
      <c r="B22" s="8" t="s">
        <v>222</v>
      </c>
      <c r="C22" s="134" t="s">
        <v>223</v>
      </c>
      <c r="D22" s="135" t="s">
        <v>224</v>
      </c>
      <c r="E22" s="112" t="s">
        <v>142</v>
      </c>
      <c r="F22" s="112" t="s">
        <v>147</v>
      </c>
      <c r="H22" s="113">
        <v>38442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140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</row>
    <row r="23" spans="1:132" s="112" customFormat="1" x14ac:dyDescent="0.3">
      <c r="A23" s="137" t="e">
        <f>NA()</f>
        <v>#N/A</v>
      </c>
      <c r="B23" s="8" t="s">
        <v>153</v>
      </c>
      <c r="C23" s="134" t="s">
        <v>223</v>
      </c>
      <c r="D23" s="135" t="s">
        <v>224</v>
      </c>
      <c r="E23" s="112" t="s">
        <v>142</v>
      </c>
      <c r="F23" s="112" t="s">
        <v>147</v>
      </c>
      <c r="H23" s="113">
        <v>38442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140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</row>
    <row r="24" spans="1:132" s="52" customFormat="1" x14ac:dyDescent="0.3">
      <c r="A24" s="141"/>
      <c r="B24" s="10"/>
      <c r="C24" s="142"/>
      <c r="D24" s="141"/>
      <c r="H24" s="115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43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</row>
    <row r="25" spans="1:132" s="120" customFormat="1" ht="15.6" x14ac:dyDescent="0.3">
      <c r="A25" s="4" t="s">
        <v>252</v>
      </c>
      <c r="B25" s="125"/>
      <c r="C25" s="125"/>
      <c r="D25" s="125"/>
      <c r="E25" s="125"/>
      <c r="F25" s="125"/>
      <c r="H25" s="119"/>
      <c r="I25" s="125"/>
      <c r="J25" s="125"/>
      <c r="K25" s="125"/>
      <c r="L25" s="125"/>
    </row>
    <row r="26" spans="1:132" s="110" customFormat="1" x14ac:dyDescent="0.3">
      <c r="A26" s="130" t="s">
        <v>250</v>
      </c>
      <c r="B26" s="130" t="s">
        <v>11</v>
      </c>
      <c r="C26" s="130" t="s">
        <v>12</v>
      </c>
      <c r="D26" s="130" t="s">
        <v>13</v>
      </c>
      <c r="E26" s="130" t="s">
        <v>169</v>
      </c>
      <c r="F26" s="130" t="s">
        <v>15</v>
      </c>
      <c r="G26" s="130" t="s">
        <v>16</v>
      </c>
      <c r="H26" s="130" t="s">
        <v>17</v>
      </c>
      <c r="I26" s="131" t="str">
        <f>I2</f>
        <v>1990Q1</v>
      </c>
      <c r="J26" s="131" t="str">
        <f t="shared" ref="J26:BU26" si="0">J2</f>
        <v>1990Q2</v>
      </c>
      <c r="K26" s="131" t="str">
        <f t="shared" si="0"/>
        <v>1990Q3</v>
      </c>
      <c r="L26" s="131" t="str">
        <f t="shared" si="0"/>
        <v>1990Q4</v>
      </c>
      <c r="M26" s="131" t="str">
        <f t="shared" si="0"/>
        <v>1991Q1</v>
      </c>
      <c r="N26" s="131" t="str">
        <f t="shared" si="0"/>
        <v>1991Q2</v>
      </c>
      <c r="O26" s="131" t="str">
        <f t="shared" si="0"/>
        <v>1991Q3</v>
      </c>
      <c r="P26" s="131" t="str">
        <f t="shared" si="0"/>
        <v>1991Q4</v>
      </c>
      <c r="Q26" s="131" t="str">
        <f t="shared" si="0"/>
        <v>1992Q1</v>
      </c>
      <c r="R26" s="131" t="str">
        <f t="shared" si="0"/>
        <v>1992Q2</v>
      </c>
      <c r="S26" s="131" t="str">
        <f t="shared" si="0"/>
        <v>1992Q3</v>
      </c>
      <c r="T26" s="131" t="str">
        <f t="shared" si="0"/>
        <v>1992Q4</v>
      </c>
      <c r="U26" s="131" t="str">
        <f t="shared" si="0"/>
        <v>1993Q1</v>
      </c>
      <c r="V26" s="131" t="str">
        <f t="shared" si="0"/>
        <v>1993Q2</v>
      </c>
      <c r="W26" s="131" t="str">
        <f t="shared" si="0"/>
        <v>1993Q3</v>
      </c>
      <c r="X26" s="131" t="str">
        <f t="shared" si="0"/>
        <v>1993Q4</v>
      </c>
      <c r="Y26" s="131" t="str">
        <f t="shared" si="0"/>
        <v>1994Q1</v>
      </c>
      <c r="Z26" s="131" t="str">
        <f t="shared" si="0"/>
        <v>1994Q2</v>
      </c>
      <c r="AA26" s="131" t="str">
        <f t="shared" si="0"/>
        <v>1994Q3</v>
      </c>
      <c r="AB26" s="131" t="str">
        <f t="shared" si="0"/>
        <v>1994Q4</v>
      </c>
      <c r="AC26" s="131" t="str">
        <f t="shared" si="0"/>
        <v>1995Q1</v>
      </c>
      <c r="AD26" s="131" t="str">
        <f t="shared" si="0"/>
        <v>1995Q2</v>
      </c>
      <c r="AE26" s="131" t="str">
        <f t="shared" si="0"/>
        <v>1995Q3</v>
      </c>
      <c r="AF26" s="131" t="str">
        <f t="shared" si="0"/>
        <v>1995Q4</v>
      </c>
      <c r="AG26" s="131" t="str">
        <f t="shared" si="0"/>
        <v>1996Q1</v>
      </c>
      <c r="AH26" s="131" t="str">
        <f t="shared" si="0"/>
        <v>1996Q2</v>
      </c>
      <c r="AI26" s="131" t="str">
        <f t="shared" si="0"/>
        <v>1996Q3</v>
      </c>
      <c r="AJ26" s="131" t="str">
        <f t="shared" si="0"/>
        <v>1996Q4</v>
      </c>
      <c r="AK26" s="131" t="str">
        <f t="shared" si="0"/>
        <v>1997Q1</v>
      </c>
      <c r="AL26" s="131" t="str">
        <f t="shared" si="0"/>
        <v>1997Q2</v>
      </c>
      <c r="AM26" s="131" t="str">
        <f t="shared" si="0"/>
        <v>1997Q3</v>
      </c>
      <c r="AN26" s="131" t="str">
        <f t="shared" si="0"/>
        <v>1997Q4</v>
      </c>
      <c r="AO26" s="131" t="str">
        <f t="shared" si="0"/>
        <v>1998Q1</v>
      </c>
      <c r="AP26" s="131" t="str">
        <f t="shared" si="0"/>
        <v>1998Q2</v>
      </c>
      <c r="AQ26" s="131" t="str">
        <f t="shared" si="0"/>
        <v>1998Q3</v>
      </c>
      <c r="AR26" s="131" t="str">
        <f t="shared" si="0"/>
        <v>1998Q4</v>
      </c>
      <c r="AS26" s="131" t="str">
        <f t="shared" si="0"/>
        <v>1999Q1</v>
      </c>
      <c r="AT26" s="131" t="str">
        <f t="shared" si="0"/>
        <v>1999Q2</v>
      </c>
      <c r="AU26" s="131" t="str">
        <f t="shared" si="0"/>
        <v>1999Q3</v>
      </c>
      <c r="AV26" s="131" t="str">
        <f t="shared" si="0"/>
        <v>1999Q4</v>
      </c>
      <c r="AW26" s="131" t="str">
        <f t="shared" si="0"/>
        <v>2000Q1</v>
      </c>
      <c r="AX26" s="131" t="str">
        <f t="shared" si="0"/>
        <v>2000Q2</v>
      </c>
      <c r="AY26" s="131" t="str">
        <f t="shared" si="0"/>
        <v>2000Q3</v>
      </c>
      <c r="AZ26" s="131" t="str">
        <f t="shared" si="0"/>
        <v>2000Q4</v>
      </c>
      <c r="BA26" s="131" t="str">
        <f t="shared" si="0"/>
        <v>2001Q1</v>
      </c>
      <c r="BB26" s="131" t="str">
        <f t="shared" si="0"/>
        <v>2001Q2</v>
      </c>
      <c r="BC26" s="131" t="str">
        <f t="shared" si="0"/>
        <v>2001Q3</v>
      </c>
      <c r="BD26" s="131" t="str">
        <f t="shared" si="0"/>
        <v>2001Q4</v>
      </c>
      <c r="BE26" s="131" t="str">
        <f t="shared" si="0"/>
        <v>2002Q1</v>
      </c>
      <c r="BF26" s="131" t="str">
        <f t="shared" si="0"/>
        <v>2002Q2</v>
      </c>
      <c r="BG26" s="131" t="str">
        <f t="shared" si="0"/>
        <v>2002Q3</v>
      </c>
      <c r="BH26" s="131" t="str">
        <f t="shared" si="0"/>
        <v>2002Q4</v>
      </c>
      <c r="BI26" s="131" t="str">
        <f t="shared" si="0"/>
        <v>2003Q1</v>
      </c>
      <c r="BJ26" s="131" t="str">
        <f t="shared" si="0"/>
        <v>2003Q2</v>
      </c>
      <c r="BK26" s="131" t="str">
        <f t="shared" si="0"/>
        <v>2003Q3</v>
      </c>
      <c r="BL26" s="131" t="str">
        <f t="shared" si="0"/>
        <v>2003Q4</v>
      </c>
      <c r="BM26" s="131" t="str">
        <f t="shared" si="0"/>
        <v>2004Q1</v>
      </c>
      <c r="BN26" s="131" t="str">
        <f t="shared" si="0"/>
        <v>2004Q2</v>
      </c>
      <c r="BO26" s="131" t="str">
        <f t="shared" si="0"/>
        <v>2004Q3</v>
      </c>
      <c r="BP26" s="131" t="str">
        <f t="shared" si="0"/>
        <v>2004Q4</v>
      </c>
      <c r="BQ26" s="131" t="str">
        <f t="shared" si="0"/>
        <v>2005Q1</v>
      </c>
      <c r="BR26" s="131" t="str">
        <f t="shared" si="0"/>
        <v>2005Q2</v>
      </c>
      <c r="BS26" s="131" t="str">
        <f t="shared" si="0"/>
        <v>2005Q3</v>
      </c>
      <c r="BT26" s="131" t="str">
        <f t="shared" si="0"/>
        <v>2005Q4</v>
      </c>
      <c r="BU26" s="131" t="str">
        <f t="shared" si="0"/>
        <v>2006Q1</v>
      </c>
      <c r="BV26" s="131" t="str">
        <f t="shared" ref="BV26:EB26" si="1">BV2</f>
        <v>2006Q2</v>
      </c>
      <c r="BW26" s="131" t="str">
        <f t="shared" si="1"/>
        <v>2006Q3</v>
      </c>
      <c r="BX26" s="131" t="str">
        <f t="shared" si="1"/>
        <v>2006Q4</v>
      </c>
      <c r="BY26" s="131" t="str">
        <f t="shared" si="1"/>
        <v>2007Q1</v>
      </c>
      <c r="BZ26" s="131" t="str">
        <f t="shared" si="1"/>
        <v>2007Q2</v>
      </c>
      <c r="CA26" s="131" t="str">
        <f t="shared" si="1"/>
        <v>2007Q3</v>
      </c>
      <c r="CB26" s="131" t="str">
        <f t="shared" si="1"/>
        <v>2007Q4</v>
      </c>
      <c r="CC26" s="131" t="str">
        <f t="shared" si="1"/>
        <v>2008Q1</v>
      </c>
      <c r="CD26" s="131" t="str">
        <f t="shared" si="1"/>
        <v>2008Q2</v>
      </c>
      <c r="CE26" s="131" t="str">
        <f t="shared" si="1"/>
        <v>2008Q3</v>
      </c>
      <c r="CF26" s="131" t="str">
        <f t="shared" si="1"/>
        <v>2008Q4</v>
      </c>
      <c r="CG26" s="131" t="str">
        <f t="shared" si="1"/>
        <v>2009Q1</v>
      </c>
      <c r="CH26" s="131" t="str">
        <f t="shared" si="1"/>
        <v>2009Q2</v>
      </c>
      <c r="CI26" s="131" t="str">
        <f t="shared" si="1"/>
        <v>2009Q3</v>
      </c>
      <c r="CJ26" s="131" t="str">
        <f t="shared" si="1"/>
        <v>2009Q4</v>
      </c>
      <c r="CK26" s="131" t="str">
        <f t="shared" si="1"/>
        <v>2010Q1</v>
      </c>
      <c r="CL26" s="131" t="str">
        <f t="shared" si="1"/>
        <v>2010Q2</v>
      </c>
      <c r="CM26" s="131" t="str">
        <f t="shared" si="1"/>
        <v>2010Q3</v>
      </c>
      <c r="CN26" s="131" t="str">
        <f t="shared" si="1"/>
        <v>2010Q4</v>
      </c>
      <c r="CO26" s="131" t="str">
        <f t="shared" si="1"/>
        <v>2011Q1</v>
      </c>
      <c r="CP26" s="131" t="str">
        <f t="shared" si="1"/>
        <v>2011Q2</v>
      </c>
      <c r="CQ26" s="131" t="str">
        <f t="shared" si="1"/>
        <v>2011Q3</v>
      </c>
      <c r="CR26" s="131" t="str">
        <f t="shared" si="1"/>
        <v>2011Q4</v>
      </c>
      <c r="CS26" s="131" t="str">
        <f t="shared" si="1"/>
        <v>2012Q1</v>
      </c>
      <c r="CT26" s="131" t="str">
        <f t="shared" si="1"/>
        <v>2012Q2</v>
      </c>
      <c r="CU26" s="131" t="str">
        <f t="shared" si="1"/>
        <v>2012Q3</v>
      </c>
      <c r="CV26" s="131" t="str">
        <f t="shared" si="1"/>
        <v>2012Q4</v>
      </c>
      <c r="CW26" s="131" t="str">
        <f t="shared" si="1"/>
        <v>2013Q1</v>
      </c>
      <c r="CX26" s="131" t="str">
        <f t="shared" si="1"/>
        <v>2013Q2</v>
      </c>
      <c r="CY26" s="131" t="str">
        <f t="shared" si="1"/>
        <v>2013Q3</v>
      </c>
      <c r="CZ26" s="131" t="str">
        <f t="shared" si="1"/>
        <v>2013Q4</v>
      </c>
      <c r="DA26" s="131" t="str">
        <f t="shared" si="1"/>
        <v>2014Q1</v>
      </c>
      <c r="DB26" s="131" t="str">
        <f t="shared" si="1"/>
        <v>2014Q2</v>
      </c>
      <c r="DC26" s="131" t="str">
        <f t="shared" si="1"/>
        <v>2014Q3</v>
      </c>
      <c r="DD26" s="131" t="str">
        <f t="shared" si="1"/>
        <v>2014Q4</v>
      </c>
      <c r="DE26" s="131" t="str">
        <f t="shared" si="1"/>
        <v>2015Q1</v>
      </c>
      <c r="DF26" s="131" t="str">
        <f t="shared" si="1"/>
        <v>2015Q2</v>
      </c>
      <c r="DG26" s="131" t="str">
        <f t="shared" si="1"/>
        <v>2015Q3</v>
      </c>
      <c r="DH26" s="131" t="str">
        <f t="shared" si="1"/>
        <v>2015Q4</v>
      </c>
      <c r="DI26" s="131" t="str">
        <f t="shared" si="1"/>
        <v>2016Q1</v>
      </c>
      <c r="DJ26" s="131" t="str">
        <f t="shared" si="1"/>
        <v>2016Q2</v>
      </c>
      <c r="DK26" s="131" t="str">
        <f t="shared" si="1"/>
        <v>2016Q3</v>
      </c>
      <c r="DL26" s="131" t="str">
        <f t="shared" si="1"/>
        <v>2016Q4</v>
      </c>
      <c r="DM26" s="131" t="str">
        <f t="shared" si="1"/>
        <v>2017Q1</v>
      </c>
      <c r="DN26" s="131" t="str">
        <f t="shared" si="1"/>
        <v>2017Q2</v>
      </c>
      <c r="DO26" s="131" t="str">
        <f t="shared" si="1"/>
        <v>2017Q3</v>
      </c>
      <c r="DP26" s="131" t="str">
        <f t="shared" si="1"/>
        <v>2017Q4</v>
      </c>
      <c r="DQ26" s="131" t="str">
        <f t="shared" si="1"/>
        <v>2018Q1</v>
      </c>
      <c r="DR26" s="131" t="str">
        <f t="shared" si="1"/>
        <v>2018Q2</v>
      </c>
      <c r="DS26" s="131" t="str">
        <f t="shared" si="1"/>
        <v>2018Q3</v>
      </c>
      <c r="DT26" s="131" t="str">
        <f t="shared" si="1"/>
        <v>2018Q4</v>
      </c>
      <c r="DU26" s="131" t="str">
        <f t="shared" si="1"/>
        <v>2019Q1</v>
      </c>
      <c r="DV26" s="131" t="str">
        <f t="shared" si="1"/>
        <v>2019Q2</v>
      </c>
      <c r="DW26" s="131" t="str">
        <f t="shared" si="1"/>
        <v>2019Q3</v>
      </c>
      <c r="DX26" s="131" t="str">
        <f t="shared" si="1"/>
        <v>2019Q4</v>
      </c>
      <c r="DY26" s="131" t="str">
        <f t="shared" si="1"/>
        <v>2020Q1</v>
      </c>
      <c r="DZ26" s="131" t="str">
        <f t="shared" si="1"/>
        <v>2020Q2</v>
      </c>
      <c r="EA26" s="131" t="str">
        <f t="shared" si="1"/>
        <v>2020Q3</v>
      </c>
      <c r="EB26" s="131" t="str">
        <f t="shared" si="1"/>
        <v>2020Q4</v>
      </c>
    </row>
    <row r="27" spans="1:132" s="112" customFormat="1" x14ac:dyDescent="0.3">
      <c r="A27" s="112" t="s">
        <v>150</v>
      </c>
      <c r="B27" s="8" t="s">
        <v>151</v>
      </c>
      <c r="C27" s="134" t="s">
        <v>144</v>
      </c>
      <c r="D27" s="112" t="s">
        <v>145</v>
      </c>
      <c r="E27" s="112" t="s">
        <v>146</v>
      </c>
      <c r="F27" s="112" t="s">
        <v>147</v>
      </c>
      <c r="G27" s="112">
        <v>16980</v>
      </c>
      <c r="H27" s="113">
        <v>33694</v>
      </c>
      <c r="I27" s="241" t="s">
        <v>255</v>
      </c>
      <c r="J27" s="241" t="s">
        <v>256</v>
      </c>
      <c r="K27" s="241" t="s">
        <v>257</v>
      </c>
      <c r="L27" s="241" t="s">
        <v>258</v>
      </c>
      <c r="M27" s="241" t="s">
        <v>259</v>
      </c>
      <c r="N27" s="241" t="s">
        <v>260</v>
      </c>
      <c r="O27" s="241" t="s">
        <v>261</v>
      </c>
      <c r="P27" s="241" t="s">
        <v>262</v>
      </c>
      <c r="Q27" s="241" t="s">
        <v>263</v>
      </c>
      <c r="R27" s="241" t="s">
        <v>264</v>
      </c>
      <c r="S27" s="241" t="s">
        <v>265</v>
      </c>
      <c r="T27" s="241" t="s">
        <v>266</v>
      </c>
      <c r="U27" s="241" t="s">
        <v>267</v>
      </c>
      <c r="V27" s="241" t="s">
        <v>268</v>
      </c>
      <c r="W27" s="241" t="s">
        <v>269</v>
      </c>
      <c r="X27" s="241" t="s">
        <v>270</v>
      </c>
      <c r="Y27" s="241" t="s">
        <v>271</v>
      </c>
      <c r="Z27" s="241" t="s">
        <v>272</v>
      </c>
      <c r="AA27" s="241" t="s">
        <v>273</v>
      </c>
      <c r="AB27" s="241" t="s">
        <v>274</v>
      </c>
      <c r="AC27" s="241" t="s">
        <v>275</v>
      </c>
      <c r="AD27" s="241" t="s">
        <v>276</v>
      </c>
      <c r="AE27" s="241" t="s">
        <v>277</v>
      </c>
      <c r="AF27" s="241" t="s">
        <v>278</v>
      </c>
      <c r="AG27" s="241" t="s">
        <v>279</v>
      </c>
      <c r="AH27" s="241" t="s">
        <v>280</v>
      </c>
      <c r="AI27" s="241" t="s">
        <v>281</v>
      </c>
      <c r="AJ27" s="241" t="s">
        <v>282</v>
      </c>
      <c r="AK27" s="241" t="s">
        <v>283</v>
      </c>
      <c r="AL27" s="241" t="s">
        <v>284</v>
      </c>
      <c r="AM27" s="241" t="s">
        <v>285</v>
      </c>
      <c r="AN27" s="241" t="s">
        <v>286</v>
      </c>
      <c r="AO27" s="241" t="s">
        <v>287</v>
      </c>
      <c r="AP27" s="241" t="s">
        <v>288</v>
      </c>
      <c r="AQ27" s="241" t="s">
        <v>289</v>
      </c>
      <c r="AR27" s="241" t="s">
        <v>290</v>
      </c>
      <c r="AS27" s="241" t="s">
        <v>291</v>
      </c>
      <c r="AT27" s="241" t="s">
        <v>292</v>
      </c>
      <c r="AU27" s="241" t="s">
        <v>293</v>
      </c>
      <c r="AV27" s="241" t="s">
        <v>294</v>
      </c>
      <c r="AW27" s="241" t="s">
        <v>295</v>
      </c>
      <c r="AX27" s="241" t="s">
        <v>296</v>
      </c>
      <c r="AY27" s="241" t="s">
        <v>297</v>
      </c>
      <c r="AZ27" s="241" t="s">
        <v>298</v>
      </c>
      <c r="BA27" s="241" t="s">
        <v>299</v>
      </c>
      <c r="BB27" s="241" t="s">
        <v>300</v>
      </c>
      <c r="BC27" s="241" t="s">
        <v>301</v>
      </c>
      <c r="BD27" s="241" t="s">
        <v>302</v>
      </c>
      <c r="BE27" s="241" t="s">
        <v>303</v>
      </c>
      <c r="BF27" s="241" t="s">
        <v>304</v>
      </c>
      <c r="BG27" s="241" t="s">
        <v>305</v>
      </c>
      <c r="BH27" s="241" t="s">
        <v>306</v>
      </c>
      <c r="BI27" s="241" t="s">
        <v>307</v>
      </c>
      <c r="BJ27" s="241" t="s">
        <v>308</v>
      </c>
      <c r="BK27" s="241" t="s">
        <v>309</v>
      </c>
      <c r="BL27" s="241" t="s">
        <v>310</v>
      </c>
      <c r="BM27" s="241" t="s">
        <v>311</v>
      </c>
      <c r="BN27" s="241" t="s">
        <v>312</v>
      </c>
      <c r="BO27" s="241" t="s">
        <v>313</v>
      </c>
      <c r="BP27" s="241" t="s">
        <v>314</v>
      </c>
      <c r="BQ27" s="241" t="s">
        <v>315</v>
      </c>
      <c r="BR27" s="241" t="s">
        <v>316</v>
      </c>
      <c r="BS27" s="241" t="s">
        <v>317</v>
      </c>
      <c r="BT27" s="241" t="s">
        <v>318</v>
      </c>
      <c r="BU27" s="241" t="s">
        <v>319</v>
      </c>
      <c r="BV27" s="241" t="s">
        <v>320</v>
      </c>
      <c r="BW27" s="241" t="s">
        <v>321</v>
      </c>
      <c r="BX27" s="241" t="s">
        <v>322</v>
      </c>
      <c r="BY27" s="241" t="s">
        <v>323</v>
      </c>
      <c r="BZ27" s="241" t="s">
        <v>324</v>
      </c>
      <c r="CA27" s="241" t="s">
        <v>325</v>
      </c>
      <c r="CB27" s="241" t="s">
        <v>326</v>
      </c>
      <c r="CC27" s="241" t="s">
        <v>327</v>
      </c>
      <c r="CD27" s="241" t="s">
        <v>328</v>
      </c>
      <c r="CE27" s="241" t="s">
        <v>329</v>
      </c>
      <c r="CF27" s="241" t="s">
        <v>330</v>
      </c>
      <c r="CG27" s="241" t="s">
        <v>331</v>
      </c>
      <c r="CH27" s="241" t="s">
        <v>332</v>
      </c>
      <c r="CI27" s="241" t="s">
        <v>333</v>
      </c>
      <c r="CJ27" s="241" t="s">
        <v>334</v>
      </c>
      <c r="CK27" s="241" t="s">
        <v>335</v>
      </c>
      <c r="CL27" s="241" t="s">
        <v>336</v>
      </c>
      <c r="CM27" s="241" t="s">
        <v>337</v>
      </c>
      <c r="CN27" s="241" t="s">
        <v>338</v>
      </c>
      <c r="CO27" s="241" t="s">
        <v>339</v>
      </c>
      <c r="CP27" s="241" t="s">
        <v>340</v>
      </c>
      <c r="CQ27" s="241" t="s">
        <v>341</v>
      </c>
      <c r="CR27" s="241" t="s">
        <v>342</v>
      </c>
      <c r="CS27" s="241" t="s">
        <v>343</v>
      </c>
      <c r="CT27" s="241" t="s">
        <v>344</v>
      </c>
      <c r="CU27" s="241" t="s">
        <v>345</v>
      </c>
      <c r="CV27" s="241" t="s">
        <v>346</v>
      </c>
      <c r="CW27" s="241" t="s">
        <v>347</v>
      </c>
      <c r="CX27" s="241" t="s">
        <v>348</v>
      </c>
      <c r="CY27" s="241" t="s">
        <v>349</v>
      </c>
      <c r="CZ27" s="241" t="s">
        <v>350</v>
      </c>
      <c r="DA27" s="241" t="s">
        <v>351</v>
      </c>
      <c r="DB27" s="241" t="s">
        <v>352</v>
      </c>
      <c r="DC27" s="241" t="s">
        <v>353</v>
      </c>
      <c r="DD27" s="241" t="s">
        <v>354</v>
      </c>
      <c r="DE27" s="241" t="s">
        <v>355</v>
      </c>
      <c r="DF27" s="241" t="s">
        <v>356</v>
      </c>
      <c r="DG27" s="241" t="s">
        <v>357</v>
      </c>
      <c r="DH27" s="241" t="s">
        <v>358</v>
      </c>
      <c r="DI27" s="241" t="s">
        <v>359</v>
      </c>
      <c r="DJ27" s="241" t="s">
        <v>360</v>
      </c>
      <c r="DK27" s="241" t="s">
        <v>361</v>
      </c>
      <c r="DL27" s="241" t="s">
        <v>362</v>
      </c>
      <c r="DM27" s="241" t="s">
        <v>363</v>
      </c>
      <c r="DN27" s="241" t="s">
        <v>364</v>
      </c>
      <c r="DO27" s="241" t="s">
        <v>365</v>
      </c>
      <c r="DP27" s="241" t="s">
        <v>366</v>
      </c>
      <c r="DQ27" s="241" t="s">
        <v>367</v>
      </c>
      <c r="DR27" s="241" t="s">
        <v>368</v>
      </c>
      <c r="DS27" s="241" t="s">
        <v>369</v>
      </c>
      <c r="DT27" s="241" t="s">
        <v>370</v>
      </c>
      <c r="DU27" s="241" t="s">
        <v>371</v>
      </c>
      <c r="DV27" s="241" t="s">
        <v>372</v>
      </c>
      <c r="DW27" s="241" t="s">
        <v>373</v>
      </c>
      <c r="DX27" s="241" t="s">
        <v>374</v>
      </c>
      <c r="DY27" s="241" t="s">
        <v>375</v>
      </c>
      <c r="DZ27" s="241" t="s">
        <v>376</v>
      </c>
      <c r="EA27" s="241" t="s">
        <v>377</v>
      </c>
      <c r="EB27" s="7"/>
    </row>
    <row r="28" spans="1:132" s="112" customFormat="1" x14ac:dyDescent="0.3">
      <c r="A28" s="112" t="s">
        <v>154</v>
      </c>
      <c r="B28" s="8" t="s">
        <v>155</v>
      </c>
      <c r="C28" s="134" t="s">
        <v>144</v>
      </c>
      <c r="D28" s="112" t="s">
        <v>145</v>
      </c>
      <c r="E28" s="112" t="s">
        <v>146</v>
      </c>
      <c r="F28" s="112" t="s">
        <v>147</v>
      </c>
      <c r="G28" s="112">
        <v>19820</v>
      </c>
      <c r="H28" s="113">
        <v>33694</v>
      </c>
      <c r="I28" s="241" t="s">
        <v>378</v>
      </c>
      <c r="J28" s="241" t="s">
        <v>379</v>
      </c>
      <c r="K28" s="241" t="s">
        <v>380</v>
      </c>
      <c r="L28" s="241" t="s">
        <v>381</v>
      </c>
      <c r="M28" s="241" t="s">
        <v>382</v>
      </c>
      <c r="N28" s="241" t="s">
        <v>383</v>
      </c>
      <c r="O28" s="241" t="s">
        <v>384</v>
      </c>
      <c r="P28" s="241" t="s">
        <v>385</v>
      </c>
      <c r="Q28" s="241" t="s">
        <v>386</v>
      </c>
      <c r="R28" s="241" t="s">
        <v>387</v>
      </c>
      <c r="S28" s="241" t="s">
        <v>388</v>
      </c>
      <c r="T28" s="241" t="s">
        <v>389</v>
      </c>
      <c r="U28" s="241" t="s">
        <v>390</v>
      </c>
      <c r="V28" s="241" t="s">
        <v>391</v>
      </c>
      <c r="W28" s="241" t="s">
        <v>392</v>
      </c>
      <c r="X28" s="241" t="s">
        <v>393</v>
      </c>
      <c r="Y28" s="241" t="s">
        <v>394</v>
      </c>
      <c r="Z28" s="241" t="s">
        <v>395</v>
      </c>
      <c r="AA28" s="241" t="s">
        <v>396</v>
      </c>
      <c r="AB28" s="241" t="s">
        <v>397</v>
      </c>
      <c r="AC28" s="241" t="s">
        <v>398</v>
      </c>
      <c r="AD28" s="241" t="s">
        <v>399</v>
      </c>
      <c r="AE28" s="241" t="s">
        <v>400</v>
      </c>
      <c r="AF28" s="241" t="s">
        <v>401</v>
      </c>
      <c r="AG28" s="241" t="s">
        <v>402</v>
      </c>
      <c r="AH28" s="241" t="s">
        <v>403</v>
      </c>
      <c r="AI28" s="241" t="s">
        <v>404</v>
      </c>
      <c r="AJ28" s="241" t="s">
        <v>405</v>
      </c>
      <c r="AK28" s="241" t="s">
        <v>406</v>
      </c>
      <c r="AL28" s="241" t="s">
        <v>407</v>
      </c>
      <c r="AM28" s="241" t="s">
        <v>408</v>
      </c>
      <c r="AN28" s="241" t="s">
        <v>409</v>
      </c>
      <c r="AO28" s="241" t="s">
        <v>410</v>
      </c>
      <c r="AP28" s="241" t="s">
        <v>411</v>
      </c>
      <c r="AQ28" s="241" t="s">
        <v>412</v>
      </c>
      <c r="AR28" s="241" t="s">
        <v>413</v>
      </c>
      <c r="AS28" s="241" t="s">
        <v>414</v>
      </c>
      <c r="AT28" s="241" t="s">
        <v>415</v>
      </c>
      <c r="AU28" s="241" t="s">
        <v>416</v>
      </c>
      <c r="AV28" s="241" t="s">
        <v>417</v>
      </c>
      <c r="AW28" s="241" t="s">
        <v>418</v>
      </c>
      <c r="AX28" s="241" t="s">
        <v>419</v>
      </c>
      <c r="AY28" s="241" t="s">
        <v>420</v>
      </c>
      <c r="AZ28" s="241" t="s">
        <v>421</v>
      </c>
      <c r="BA28" s="241" t="s">
        <v>422</v>
      </c>
      <c r="BB28" s="241" t="s">
        <v>423</v>
      </c>
      <c r="BC28" s="241" t="s">
        <v>424</v>
      </c>
      <c r="BD28" s="241" t="s">
        <v>425</v>
      </c>
      <c r="BE28" s="241" t="s">
        <v>426</v>
      </c>
      <c r="BF28" s="241" t="s">
        <v>427</v>
      </c>
      <c r="BG28" s="241" t="s">
        <v>428</v>
      </c>
      <c r="BH28" s="241" t="s">
        <v>429</v>
      </c>
      <c r="BI28" s="241" t="s">
        <v>430</v>
      </c>
      <c r="BJ28" s="241" t="s">
        <v>431</v>
      </c>
      <c r="BK28" s="241" t="s">
        <v>432</v>
      </c>
      <c r="BL28" s="241" t="s">
        <v>433</v>
      </c>
      <c r="BM28" s="241" t="s">
        <v>434</v>
      </c>
      <c r="BN28" s="241" t="s">
        <v>435</v>
      </c>
      <c r="BO28" s="241" t="s">
        <v>436</v>
      </c>
      <c r="BP28" s="241" t="s">
        <v>437</v>
      </c>
      <c r="BQ28" s="241" t="s">
        <v>438</v>
      </c>
      <c r="BR28" s="241" t="s">
        <v>439</v>
      </c>
      <c r="BS28" s="241" t="s">
        <v>440</v>
      </c>
      <c r="BT28" s="241" t="s">
        <v>441</v>
      </c>
      <c r="BU28" s="241" t="s">
        <v>442</v>
      </c>
      <c r="BV28" s="241" t="s">
        <v>443</v>
      </c>
      <c r="BW28" s="241" t="s">
        <v>444</v>
      </c>
      <c r="BX28" s="241" t="s">
        <v>445</v>
      </c>
      <c r="BY28" s="241" t="s">
        <v>446</v>
      </c>
      <c r="BZ28" s="241" t="s">
        <v>447</v>
      </c>
      <c r="CA28" s="241" t="s">
        <v>448</v>
      </c>
      <c r="CB28" s="241" t="s">
        <v>449</v>
      </c>
      <c r="CC28" s="241" t="s">
        <v>450</v>
      </c>
      <c r="CD28" s="241" t="s">
        <v>451</v>
      </c>
      <c r="CE28" s="241" t="s">
        <v>452</v>
      </c>
      <c r="CF28" s="241" t="s">
        <v>453</v>
      </c>
      <c r="CG28" s="241" t="s">
        <v>454</v>
      </c>
      <c r="CH28" s="241" t="s">
        <v>455</v>
      </c>
      <c r="CI28" s="241" t="s">
        <v>456</v>
      </c>
      <c r="CJ28" s="241" t="s">
        <v>457</v>
      </c>
      <c r="CK28" s="241" t="s">
        <v>458</v>
      </c>
      <c r="CL28" s="241" t="s">
        <v>459</v>
      </c>
      <c r="CM28" s="241" t="s">
        <v>460</v>
      </c>
      <c r="CN28" s="241" t="s">
        <v>461</v>
      </c>
      <c r="CO28" s="241" t="s">
        <v>462</v>
      </c>
      <c r="CP28" s="241" t="s">
        <v>463</v>
      </c>
      <c r="CQ28" s="241" t="s">
        <v>464</v>
      </c>
      <c r="CR28" s="241" t="s">
        <v>465</v>
      </c>
      <c r="CS28" s="241" t="s">
        <v>466</v>
      </c>
      <c r="CT28" s="241" t="s">
        <v>467</v>
      </c>
      <c r="CU28" s="241" t="s">
        <v>468</v>
      </c>
      <c r="CV28" s="241" t="s">
        <v>469</v>
      </c>
      <c r="CW28" s="241" t="s">
        <v>470</v>
      </c>
      <c r="CX28" s="241" t="s">
        <v>471</v>
      </c>
      <c r="CY28" s="241" t="s">
        <v>472</v>
      </c>
      <c r="CZ28" s="241" t="s">
        <v>473</v>
      </c>
      <c r="DA28" s="241" t="s">
        <v>474</v>
      </c>
      <c r="DB28" s="241" t="s">
        <v>475</v>
      </c>
      <c r="DC28" s="241" t="s">
        <v>476</v>
      </c>
      <c r="DD28" s="241" t="s">
        <v>477</v>
      </c>
      <c r="DE28" s="241" t="s">
        <v>478</v>
      </c>
      <c r="DF28" s="241" t="s">
        <v>479</v>
      </c>
      <c r="DG28" s="241" t="s">
        <v>480</v>
      </c>
      <c r="DH28" s="241" t="s">
        <v>481</v>
      </c>
      <c r="DI28" s="241" t="s">
        <v>482</v>
      </c>
      <c r="DJ28" s="241" t="s">
        <v>483</v>
      </c>
      <c r="DK28" s="241" t="s">
        <v>484</v>
      </c>
      <c r="DL28" s="241" t="s">
        <v>485</v>
      </c>
      <c r="DM28" s="241" t="s">
        <v>486</v>
      </c>
      <c r="DN28" s="241" t="s">
        <v>487</v>
      </c>
      <c r="DO28" s="241" t="s">
        <v>488</v>
      </c>
      <c r="DP28" s="241" t="s">
        <v>489</v>
      </c>
      <c r="DQ28" s="241" t="s">
        <v>490</v>
      </c>
      <c r="DR28" s="241" t="s">
        <v>491</v>
      </c>
      <c r="DS28" s="241" t="s">
        <v>492</v>
      </c>
      <c r="DT28" s="241" t="s">
        <v>493</v>
      </c>
      <c r="DU28" s="241" t="s">
        <v>494</v>
      </c>
      <c r="DV28" s="241" t="s">
        <v>495</v>
      </c>
      <c r="DW28" s="241" t="s">
        <v>496</v>
      </c>
      <c r="DX28" s="241" t="s">
        <v>497</v>
      </c>
      <c r="DY28" s="241" t="s">
        <v>498</v>
      </c>
      <c r="DZ28" s="241" t="s">
        <v>499</v>
      </c>
      <c r="EA28" s="241" t="s">
        <v>500</v>
      </c>
      <c r="EB28" s="7"/>
    </row>
    <row r="29" spans="1:132" s="112" customFormat="1" x14ac:dyDescent="0.3">
      <c r="A29" s="112" t="s">
        <v>148</v>
      </c>
      <c r="B29" s="8" t="s">
        <v>149</v>
      </c>
      <c r="C29" s="134" t="s">
        <v>144</v>
      </c>
      <c r="D29" s="112" t="s">
        <v>145</v>
      </c>
      <c r="E29" s="112" t="s">
        <v>146</v>
      </c>
      <c r="F29" s="112" t="s">
        <v>147</v>
      </c>
      <c r="G29" s="112">
        <v>31080</v>
      </c>
      <c r="H29" s="113">
        <v>33694</v>
      </c>
      <c r="I29" s="241" t="s">
        <v>501</v>
      </c>
      <c r="J29" s="241" t="s">
        <v>502</v>
      </c>
      <c r="K29" s="241" t="s">
        <v>503</v>
      </c>
      <c r="L29" s="241" t="s">
        <v>504</v>
      </c>
      <c r="M29" s="241" t="s">
        <v>505</v>
      </c>
      <c r="N29" s="241" t="s">
        <v>506</v>
      </c>
      <c r="O29" s="241" t="s">
        <v>507</v>
      </c>
      <c r="P29" s="241" t="s">
        <v>508</v>
      </c>
      <c r="Q29" s="241" t="s">
        <v>509</v>
      </c>
      <c r="R29" s="241" t="s">
        <v>510</v>
      </c>
      <c r="S29" s="241" t="s">
        <v>511</v>
      </c>
      <c r="T29" s="241" t="s">
        <v>512</v>
      </c>
      <c r="U29" s="241" t="s">
        <v>513</v>
      </c>
      <c r="V29" s="241" t="s">
        <v>514</v>
      </c>
      <c r="W29" s="241" t="s">
        <v>515</v>
      </c>
      <c r="X29" s="241" t="s">
        <v>516</v>
      </c>
      <c r="Y29" s="241" t="s">
        <v>517</v>
      </c>
      <c r="Z29" s="241" t="s">
        <v>518</v>
      </c>
      <c r="AA29" s="241" t="s">
        <v>519</v>
      </c>
      <c r="AB29" s="241" t="s">
        <v>520</v>
      </c>
      <c r="AC29" s="241" t="s">
        <v>521</v>
      </c>
      <c r="AD29" s="241" t="s">
        <v>522</v>
      </c>
      <c r="AE29" s="241" t="s">
        <v>523</v>
      </c>
      <c r="AF29" s="241" t="s">
        <v>524</v>
      </c>
      <c r="AG29" s="241" t="s">
        <v>525</v>
      </c>
      <c r="AH29" s="241" t="s">
        <v>526</v>
      </c>
      <c r="AI29" s="241" t="s">
        <v>527</v>
      </c>
      <c r="AJ29" s="241" t="s">
        <v>528</v>
      </c>
      <c r="AK29" s="241" t="s">
        <v>529</v>
      </c>
      <c r="AL29" s="241" t="s">
        <v>530</v>
      </c>
      <c r="AM29" s="241" t="s">
        <v>531</v>
      </c>
      <c r="AN29" s="241" t="s">
        <v>532</v>
      </c>
      <c r="AO29" s="241" t="s">
        <v>533</v>
      </c>
      <c r="AP29" s="241" t="s">
        <v>534</v>
      </c>
      <c r="AQ29" s="241" t="s">
        <v>535</v>
      </c>
      <c r="AR29" s="241" t="s">
        <v>536</v>
      </c>
      <c r="AS29" s="241" t="s">
        <v>537</v>
      </c>
      <c r="AT29" s="241" t="s">
        <v>538</v>
      </c>
      <c r="AU29" s="241" t="s">
        <v>539</v>
      </c>
      <c r="AV29" s="241" t="s">
        <v>540</v>
      </c>
      <c r="AW29" s="241" t="s">
        <v>541</v>
      </c>
      <c r="AX29" s="241" t="s">
        <v>542</v>
      </c>
      <c r="AY29" s="241" t="s">
        <v>543</v>
      </c>
      <c r="AZ29" s="241" t="s">
        <v>544</v>
      </c>
      <c r="BA29" s="241" t="s">
        <v>545</v>
      </c>
      <c r="BB29" s="241" t="s">
        <v>546</v>
      </c>
      <c r="BC29" s="241" t="s">
        <v>547</v>
      </c>
      <c r="BD29" s="241" t="s">
        <v>548</v>
      </c>
      <c r="BE29" s="241" t="s">
        <v>549</v>
      </c>
      <c r="BF29" s="241" t="s">
        <v>550</v>
      </c>
      <c r="BG29" s="241" t="s">
        <v>551</v>
      </c>
      <c r="BH29" s="241" t="s">
        <v>552</v>
      </c>
      <c r="BI29" s="241" t="s">
        <v>553</v>
      </c>
      <c r="BJ29" s="241" t="s">
        <v>554</v>
      </c>
      <c r="BK29" s="241" t="s">
        <v>555</v>
      </c>
      <c r="BL29" s="241" t="s">
        <v>556</v>
      </c>
      <c r="BM29" s="241" t="s">
        <v>557</v>
      </c>
      <c r="BN29" s="241" t="s">
        <v>558</v>
      </c>
      <c r="BO29" s="241" t="s">
        <v>559</v>
      </c>
      <c r="BP29" s="241" t="s">
        <v>560</v>
      </c>
      <c r="BQ29" s="241" t="s">
        <v>561</v>
      </c>
      <c r="BR29" s="241" t="s">
        <v>562</v>
      </c>
      <c r="BS29" s="241" t="s">
        <v>563</v>
      </c>
      <c r="BT29" s="241" t="s">
        <v>564</v>
      </c>
      <c r="BU29" s="241" t="s">
        <v>565</v>
      </c>
      <c r="BV29" s="241" t="s">
        <v>566</v>
      </c>
      <c r="BW29" s="241" t="s">
        <v>567</v>
      </c>
      <c r="BX29" s="241" t="s">
        <v>568</v>
      </c>
      <c r="BY29" s="241" t="s">
        <v>569</v>
      </c>
      <c r="BZ29" s="241" t="s">
        <v>570</v>
      </c>
      <c r="CA29" s="241" t="s">
        <v>571</v>
      </c>
      <c r="CB29" s="241" t="s">
        <v>572</v>
      </c>
      <c r="CC29" s="241" t="s">
        <v>573</v>
      </c>
      <c r="CD29" s="241" t="s">
        <v>574</v>
      </c>
      <c r="CE29" s="241" t="s">
        <v>575</v>
      </c>
      <c r="CF29" s="241" t="s">
        <v>576</v>
      </c>
      <c r="CG29" s="241" t="s">
        <v>577</v>
      </c>
      <c r="CH29" s="241" t="s">
        <v>578</v>
      </c>
      <c r="CI29" s="241" t="s">
        <v>579</v>
      </c>
      <c r="CJ29" s="241" t="s">
        <v>580</v>
      </c>
      <c r="CK29" s="241" t="s">
        <v>581</v>
      </c>
      <c r="CL29" s="241" t="s">
        <v>582</v>
      </c>
      <c r="CM29" s="241" t="s">
        <v>583</v>
      </c>
      <c r="CN29" s="241" t="s">
        <v>584</v>
      </c>
      <c r="CO29" s="241" t="s">
        <v>585</v>
      </c>
      <c r="CP29" s="241" t="s">
        <v>586</v>
      </c>
      <c r="CQ29" s="241" t="s">
        <v>587</v>
      </c>
      <c r="CR29" s="241" t="s">
        <v>588</v>
      </c>
      <c r="CS29" s="241" t="s">
        <v>589</v>
      </c>
      <c r="CT29" s="241" t="s">
        <v>590</v>
      </c>
      <c r="CU29" s="241" t="s">
        <v>591</v>
      </c>
      <c r="CV29" s="241" t="s">
        <v>592</v>
      </c>
      <c r="CW29" s="241" t="s">
        <v>593</v>
      </c>
      <c r="CX29" s="241" t="s">
        <v>594</v>
      </c>
      <c r="CY29" s="241" t="s">
        <v>595</v>
      </c>
      <c r="CZ29" s="241" t="s">
        <v>596</v>
      </c>
      <c r="DA29" s="241" t="s">
        <v>597</v>
      </c>
      <c r="DB29" s="241" t="s">
        <v>598</v>
      </c>
      <c r="DC29" s="241" t="s">
        <v>599</v>
      </c>
      <c r="DD29" s="241" t="s">
        <v>600</v>
      </c>
      <c r="DE29" s="241" t="s">
        <v>601</v>
      </c>
      <c r="DF29" s="241" t="s">
        <v>602</v>
      </c>
      <c r="DG29" s="241" t="s">
        <v>603</v>
      </c>
      <c r="DH29" s="241" t="s">
        <v>604</v>
      </c>
      <c r="DI29" s="241" t="s">
        <v>605</v>
      </c>
      <c r="DJ29" s="241" t="s">
        <v>606</v>
      </c>
      <c r="DK29" s="241" t="s">
        <v>607</v>
      </c>
      <c r="DL29" s="241" t="s">
        <v>608</v>
      </c>
      <c r="DM29" s="241" t="s">
        <v>609</v>
      </c>
      <c r="DN29" s="241" t="s">
        <v>610</v>
      </c>
      <c r="DO29" s="241" t="s">
        <v>611</v>
      </c>
      <c r="DP29" s="241" t="s">
        <v>612</v>
      </c>
      <c r="DQ29" s="241" t="s">
        <v>613</v>
      </c>
      <c r="DR29" s="241" t="s">
        <v>614</v>
      </c>
      <c r="DS29" s="241" t="s">
        <v>615</v>
      </c>
      <c r="DT29" s="241" t="s">
        <v>616</v>
      </c>
      <c r="DU29" s="241" t="s">
        <v>617</v>
      </c>
      <c r="DV29" s="241" t="s">
        <v>618</v>
      </c>
      <c r="DW29" s="241" t="s">
        <v>619</v>
      </c>
      <c r="DX29" s="241" t="s">
        <v>620</v>
      </c>
      <c r="DY29" s="241" t="s">
        <v>621</v>
      </c>
      <c r="DZ29" s="241" t="s">
        <v>622</v>
      </c>
      <c r="EA29" s="241" t="s">
        <v>623</v>
      </c>
      <c r="EB29" s="7"/>
    </row>
    <row r="30" spans="1:132" s="112" customFormat="1" x14ac:dyDescent="0.3">
      <c r="A30" s="135" t="s">
        <v>152</v>
      </c>
      <c r="B30" s="8" t="s">
        <v>153</v>
      </c>
      <c r="C30" s="134" t="s">
        <v>144</v>
      </c>
      <c r="D30" s="112" t="s">
        <v>145</v>
      </c>
      <c r="E30" s="112" t="s">
        <v>146</v>
      </c>
      <c r="F30" s="112" t="s">
        <v>147</v>
      </c>
      <c r="G30" s="112">
        <v>37980</v>
      </c>
      <c r="H30" s="113">
        <v>33694</v>
      </c>
      <c r="I30" s="241" t="s">
        <v>624</v>
      </c>
      <c r="J30" s="241" t="s">
        <v>625</v>
      </c>
      <c r="K30" s="241" t="s">
        <v>626</v>
      </c>
      <c r="L30" s="241" t="s">
        <v>627</v>
      </c>
      <c r="M30" s="241" t="s">
        <v>628</v>
      </c>
      <c r="N30" s="241" t="s">
        <v>629</v>
      </c>
      <c r="O30" s="241" t="s">
        <v>630</v>
      </c>
      <c r="P30" s="241" t="s">
        <v>631</v>
      </c>
      <c r="Q30" s="241" t="s">
        <v>632</v>
      </c>
      <c r="R30" s="241" t="s">
        <v>633</v>
      </c>
      <c r="S30" s="241" t="s">
        <v>634</v>
      </c>
      <c r="T30" s="241" t="s">
        <v>635</v>
      </c>
      <c r="U30" s="241" t="s">
        <v>636</v>
      </c>
      <c r="V30" s="241" t="s">
        <v>637</v>
      </c>
      <c r="W30" s="241" t="s">
        <v>638</v>
      </c>
      <c r="X30" s="241" t="s">
        <v>639</v>
      </c>
      <c r="Y30" s="241" t="s">
        <v>640</v>
      </c>
      <c r="Z30" s="241" t="s">
        <v>641</v>
      </c>
      <c r="AA30" s="241" t="s">
        <v>642</v>
      </c>
      <c r="AB30" s="241" t="s">
        <v>643</v>
      </c>
      <c r="AC30" s="241" t="s">
        <v>644</v>
      </c>
      <c r="AD30" s="241" t="s">
        <v>645</v>
      </c>
      <c r="AE30" s="241" t="s">
        <v>646</v>
      </c>
      <c r="AF30" s="241" t="s">
        <v>647</v>
      </c>
      <c r="AG30" s="241" t="s">
        <v>648</v>
      </c>
      <c r="AH30" s="241" t="s">
        <v>649</v>
      </c>
      <c r="AI30" s="241" t="s">
        <v>650</v>
      </c>
      <c r="AJ30" s="241" t="s">
        <v>651</v>
      </c>
      <c r="AK30" s="241" t="s">
        <v>652</v>
      </c>
      <c r="AL30" s="241" t="s">
        <v>653</v>
      </c>
      <c r="AM30" s="241" t="s">
        <v>654</v>
      </c>
      <c r="AN30" s="241" t="s">
        <v>655</v>
      </c>
      <c r="AO30" s="241" t="s">
        <v>656</v>
      </c>
      <c r="AP30" s="241" t="s">
        <v>657</v>
      </c>
      <c r="AQ30" s="241" t="s">
        <v>658</v>
      </c>
      <c r="AR30" s="241" t="s">
        <v>659</v>
      </c>
      <c r="AS30" s="241" t="s">
        <v>660</v>
      </c>
      <c r="AT30" s="241" t="s">
        <v>661</v>
      </c>
      <c r="AU30" s="241" t="s">
        <v>662</v>
      </c>
      <c r="AV30" s="241" t="s">
        <v>663</v>
      </c>
      <c r="AW30" s="241" t="s">
        <v>664</v>
      </c>
      <c r="AX30" s="241" t="s">
        <v>665</v>
      </c>
      <c r="AY30" s="241" t="s">
        <v>666</v>
      </c>
      <c r="AZ30" s="241" t="s">
        <v>667</v>
      </c>
      <c r="BA30" s="241" t="s">
        <v>668</v>
      </c>
      <c r="BB30" s="241" t="s">
        <v>669</v>
      </c>
      <c r="BC30" s="241" t="s">
        <v>670</v>
      </c>
      <c r="BD30" s="241" t="s">
        <v>671</v>
      </c>
      <c r="BE30" s="241" t="s">
        <v>672</v>
      </c>
      <c r="BF30" s="241" t="s">
        <v>673</v>
      </c>
      <c r="BG30" s="241" t="s">
        <v>674</v>
      </c>
      <c r="BH30" s="241" t="s">
        <v>675</v>
      </c>
      <c r="BI30" s="241" t="s">
        <v>676</v>
      </c>
      <c r="BJ30" s="241" t="s">
        <v>677</v>
      </c>
      <c r="BK30" s="241" t="s">
        <v>678</v>
      </c>
      <c r="BL30" s="241" t="s">
        <v>679</v>
      </c>
      <c r="BM30" s="241" t="s">
        <v>680</v>
      </c>
      <c r="BN30" s="241" t="s">
        <v>681</v>
      </c>
      <c r="BO30" s="241" t="s">
        <v>682</v>
      </c>
      <c r="BP30" s="241" t="s">
        <v>683</v>
      </c>
      <c r="BQ30" s="241" t="s">
        <v>684</v>
      </c>
      <c r="BR30" s="241" t="s">
        <v>685</v>
      </c>
      <c r="BS30" s="241" t="s">
        <v>686</v>
      </c>
      <c r="BT30" s="241" t="s">
        <v>687</v>
      </c>
      <c r="BU30" s="241" t="s">
        <v>688</v>
      </c>
      <c r="BV30" s="241" t="s">
        <v>689</v>
      </c>
      <c r="BW30" s="241" t="s">
        <v>690</v>
      </c>
      <c r="BX30" s="241" t="s">
        <v>691</v>
      </c>
      <c r="BY30" s="241" t="s">
        <v>692</v>
      </c>
      <c r="BZ30" s="241" t="s">
        <v>693</v>
      </c>
      <c r="CA30" s="241" t="s">
        <v>694</v>
      </c>
      <c r="CB30" s="241" t="s">
        <v>695</v>
      </c>
      <c r="CC30" s="241" t="s">
        <v>696</v>
      </c>
      <c r="CD30" s="241" t="s">
        <v>697</v>
      </c>
      <c r="CE30" s="241" t="s">
        <v>698</v>
      </c>
      <c r="CF30" s="241" t="s">
        <v>699</v>
      </c>
      <c r="CG30" s="241" t="s">
        <v>700</v>
      </c>
      <c r="CH30" s="241" t="s">
        <v>701</v>
      </c>
      <c r="CI30" s="241" t="s">
        <v>702</v>
      </c>
      <c r="CJ30" s="241" t="s">
        <v>703</v>
      </c>
      <c r="CK30" s="241" t="s">
        <v>704</v>
      </c>
      <c r="CL30" s="241" t="s">
        <v>705</v>
      </c>
      <c r="CM30" s="241" t="s">
        <v>706</v>
      </c>
      <c r="CN30" s="241" t="s">
        <v>707</v>
      </c>
      <c r="CO30" s="241" t="s">
        <v>708</v>
      </c>
      <c r="CP30" s="241" t="s">
        <v>709</v>
      </c>
      <c r="CQ30" s="241" t="s">
        <v>710</v>
      </c>
      <c r="CR30" s="241" t="s">
        <v>711</v>
      </c>
      <c r="CS30" s="241" t="s">
        <v>712</v>
      </c>
      <c r="CT30" s="241" t="s">
        <v>713</v>
      </c>
      <c r="CU30" s="241" t="s">
        <v>714</v>
      </c>
      <c r="CV30" s="241" t="s">
        <v>715</v>
      </c>
      <c r="CW30" s="241" t="s">
        <v>716</v>
      </c>
      <c r="CX30" s="241" t="s">
        <v>717</v>
      </c>
      <c r="CY30" s="241" t="s">
        <v>718</v>
      </c>
      <c r="CZ30" s="241" t="s">
        <v>719</v>
      </c>
      <c r="DA30" s="241" t="s">
        <v>720</v>
      </c>
      <c r="DB30" s="241" t="s">
        <v>721</v>
      </c>
      <c r="DC30" s="241" t="s">
        <v>722</v>
      </c>
      <c r="DD30" s="241" t="s">
        <v>723</v>
      </c>
      <c r="DE30" s="241" t="s">
        <v>724</v>
      </c>
      <c r="DF30" s="241" t="s">
        <v>725</v>
      </c>
      <c r="DG30" s="241" t="s">
        <v>726</v>
      </c>
      <c r="DH30" s="241" t="s">
        <v>727</v>
      </c>
      <c r="DI30" s="241" t="s">
        <v>728</v>
      </c>
      <c r="DJ30" s="241" t="s">
        <v>729</v>
      </c>
      <c r="DK30" s="241" t="s">
        <v>730</v>
      </c>
      <c r="DL30" s="241" t="s">
        <v>731</v>
      </c>
      <c r="DM30" s="241" t="s">
        <v>732</v>
      </c>
      <c r="DN30" s="241" t="s">
        <v>733</v>
      </c>
      <c r="DO30" s="241" t="s">
        <v>734</v>
      </c>
      <c r="DP30" s="241" t="s">
        <v>735</v>
      </c>
      <c r="DQ30" s="241" t="s">
        <v>736</v>
      </c>
      <c r="DR30" s="241" t="s">
        <v>737</v>
      </c>
      <c r="DS30" s="241" t="s">
        <v>738</v>
      </c>
      <c r="DT30" s="241" t="s">
        <v>739</v>
      </c>
      <c r="DU30" s="241" t="s">
        <v>740</v>
      </c>
      <c r="DV30" s="241" t="s">
        <v>741</v>
      </c>
      <c r="DW30" s="241" t="s">
        <v>742</v>
      </c>
      <c r="DX30" s="241" t="s">
        <v>743</v>
      </c>
      <c r="DY30" s="241" t="s">
        <v>744</v>
      </c>
      <c r="DZ30" s="241" t="s">
        <v>745</v>
      </c>
      <c r="EA30" s="241" t="s">
        <v>746</v>
      </c>
      <c r="EB30" s="7"/>
    </row>
    <row r="31" spans="1:132" x14ac:dyDescent="0.3">
      <c r="A31" s="30" t="s">
        <v>159</v>
      </c>
      <c r="B31" s="9" t="s">
        <v>151</v>
      </c>
      <c r="C31" s="136" t="s">
        <v>156</v>
      </c>
      <c r="D31" s="30" t="s">
        <v>157</v>
      </c>
      <c r="E31" s="30" t="s">
        <v>146</v>
      </c>
      <c r="F31" s="30" t="s">
        <v>143</v>
      </c>
      <c r="G31" s="30">
        <v>16980</v>
      </c>
      <c r="H31" s="114">
        <v>25658</v>
      </c>
      <c r="I31" s="242" t="s">
        <v>747</v>
      </c>
      <c r="J31" s="242" t="s">
        <v>748</v>
      </c>
      <c r="K31" s="242" t="s">
        <v>749</v>
      </c>
      <c r="L31" s="242" t="s">
        <v>750</v>
      </c>
      <c r="M31" s="242" t="s">
        <v>751</v>
      </c>
      <c r="N31" s="242" t="s">
        <v>752</v>
      </c>
      <c r="O31" s="242" t="s">
        <v>753</v>
      </c>
      <c r="P31" s="242" t="s">
        <v>754</v>
      </c>
      <c r="Q31" s="242" t="s">
        <v>755</v>
      </c>
      <c r="R31" s="242" t="s">
        <v>756</v>
      </c>
      <c r="S31" s="242" t="s">
        <v>757</v>
      </c>
      <c r="T31" s="242" t="s">
        <v>758</v>
      </c>
      <c r="U31" s="242" t="s">
        <v>759</v>
      </c>
      <c r="V31" s="242" t="s">
        <v>760</v>
      </c>
      <c r="W31" s="242" t="s">
        <v>761</v>
      </c>
      <c r="X31" s="242" t="s">
        <v>762</v>
      </c>
      <c r="Y31" s="242" t="s">
        <v>763</v>
      </c>
      <c r="Z31" s="242" t="s">
        <v>764</v>
      </c>
      <c r="AA31" s="242" t="s">
        <v>765</v>
      </c>
      <c r="AB31" s="242" t="s">
        <v>766</v>
      </c>
      <c r="AC31" s="242" t="s">
        <v>767</v>
      </c>
      <c r="AD31" s="242" t="s">
        <v>768</v>
      </c>
      <c r="AE31" s="242" t="s">
        <v>769</v>
      </c>
      <c r="AF31" s="242" t="s">
        <v>770</v>
      </c>
      <c r="AG31" s="242" t="s">
        <v>771</v>
      </c>
      <c r="AH31" s="242" t="s">
        <v>772</v>
      </c>
      <c r="AI31" s="242" t="s">
        <v>773</v>
      </c>
      <c r="AJ31" s="242" t="s">
        <v>774</v>
      </c>
      <c r="AK31" s="242" t="s">
        <v>775</v>
      </c>
      <c r="AL31" s="242" t="s">
        <v>776</v>
      </c>
      <c r="AM31" s="242" t="s">
        <v>777</v>
      </c>
      <c r="AN31" s="242" t="s">
        <v>778</v>
      </c>
      <c r="AO31" s="242" t="s">
        <v>779</v>
      </c>
      <c r="AP31" s="242" t="s">
        <v>780</v>
      </c>
      <c r="AQ31" s="242" t="s">
        <v>781</v>
      </c>
      <c r="AR31" s="242" t="s">
        <v>782</v>
      </c>
      <c r="AS31" s="242" t="s">
        <v>783</v>
      </c>
      <c r="AT31" s="242" t="s">
        <v>784</v>
      </c>
      <c r="AU31" s="242" t="s">
        <v>785</v>
      </c>
      <c r="AV31" s="242" t="s">
        <v>786</v>
      </c>
      <c r="AW31" s="242" t="s">
        <v>787</v>
      </c>
      <c r="AX31" s="242" t="s">
        <v>788</v>
      </c>
      <c r="AY31" s="242" t="s">
        <v>789</v>
      </c>
      <c r="AZ31" s="242" t="s">
        <v>790</v>
      </c>
      <c r="BA31" s="242" t="s">
        <v>791</v>
      </c>
      <c r="BB31" s="242" t="s">
        <v>792</v>
      </c>
      <c r="BC31" s="242" t="s">
        <v>793</v>
      </c>
      <c r="BD31" s="242" t="s">
        <v>794</v>
      </c>
      <c r="BE31" s="242" t="s">
        <v>795</v>
      </c>
      <c r="BF31" s="242" t="s">
        <v>796</v>
      </c>
      <c r="BG31" s="242" t="s">
        <v>797</v>
      </c>
      <c r="BH31" s="242" t="s">
        <v>798</v>
      </c>
      <c r="BI31" s="242" t="s">
        <v>799</v>
      </c>
      <c r="BJ31" s="242" t="s">
        <v>800</v>
      </c>
      <c r="BK31" s="242" t="s">
        <v>801</v>
      </c>
      <c r="BL31" s="242" t="s">
        <v>802</v>
      </c>
      <c r="BM31" s="242" t="s">
        <v>803</v>
      </c>
      <c r="BN31" s="242" t="s">
        <v>804</v>
      </c>
      <c r="BO31" s="242" t="s">
        <v>805</v>
      </c>
      <c r="BP31" s="242" t="s">
        <v>806</v>
      </c>
      <c r="BQ31" s="242" t="s">
        <v>807</v>
      </c>
      <c r="BR31" s="242" t="s">
        <v>808</v>
      </c>
      <c r="BS31" s="242" t="s">
        <v>809</v>
      </c>
      <c r="BT31" s="242" t="s">
        <v>810</v>
      </c>
      <c r="BU31" s="242" t="s">
        <v>811</v>
      </c>
      <c r="BV31" s="242" t="s">
        <v>812</v>
      </c>
      <c r="BW31" s="242" t="s">
        <v>813</v>
      </c>
      <c r="BX31" s="242" t="s">
        <v>814</v>
      </c>
      <c r="BY31" s="242" t="s">
        <v>815</v>
      </c>
      <c r="BZ31" s="242" t="s">
        <v>816</v>
      </c>
      <c r="CA31" s="242" t="s">
        <v>817</v>
      </c>
      <c r="CB31" s="242" t="s">
        <v>818</v>
      </c>
      <c r="CC31" s="242" t="s">
        <v>819</v>
      </c>
      <c r="CD31" s="242" t="s">
        <v>820</v>
      </c>
      <c r="CE31" s="242" t="s">
        <v>821</v>
      </c>
      <c r="CF31" s="242" t="s">
        <v>822</v>
      </c>
      <c r="CG31" s="242" t="s">
        <v>823</v>
      </c>
      <c r="CH31" s="242" t="s">
        <v>824</v>
      </c>
      <c r="CI31" s="242" t="s">
        <v>825</v>
      </c>
      <c r="CJ31" s="242" t="s">
        <v>826</v>
      </c>
      <c r="CK31" s="242" t="s">
        <v>827</v>
      </c>
      <c r="CL31" s="242" t="s">
        <v>828</v>
      </c>
      <c r="CM31" s="242" t="s">
        <v>829</v>
      </c>
      <c r="CN31" s="242" t="s">
        <v>830</v>
      </c>
      <c r="CO31" s="242" t="s">
        <v>831</v>
      </c>
      <c r="CP31" s="242" t="s">
        <v>832</v>
      </c>
      <c r="CQ31" s="242" t="s">
        <v>833</v>
      </c>
      <c r="CR31" s="242" t="s">
        <v>834</v>
      </c>
      <c r="CS31" s="242" t="s">
        <v>835</v>
      </c>
      <c r="CT31" s="242" t="s">
        <v>836</v>
      </c>
      <c r="CU31" s="242" t="s">
        <v>837</v>
      </c>
      <c r="CV31" s="242" t="s">
        <v>838</v>
      </c>
      <c r="CW31" s="242" t="s">
        <v>839</v>
      </c>
      <c r="CX31" s="242" t="s">
        <v>840</v>
      </c>
      <c r="CY31" s="242" t="s">
        <v>841</v>
      </c>
      <c r="CZ31" s="242" t="s">
        <v>842</v>
      </c>
      <c r="DA31" s="242" t="s">
        <v>843</v>
      </c>
      <c r="DB31" s="242" t="s">
        <v>844</v>
      </c>
      <c r="DC31" s="242" t="s">
        <v>845</v>
      </c>
      <c r="DD31" s="242" t="s">
        <v>846</v>
      </c>
      <c r="DE31" s="242" t="s">
        <v>847</v>
      </c>
      <c r="DF31" s="242" t="s">
        <v>848</v>
      </c>
      <c r="DG31" s="242" t="s">
        <v>849</v>
      </c>
      <c r="DH31" s="242" t="s">
        <v>850</v>
      </c>
      <c r="DI31" s="242" t="s">
        <v>851</v>
      </c>
      <c r="DJ31" s="242" t="s">
        <v>852</v>
      </c>
      <c r="DK31" s="242" t="s">
        <v>853</v>
      </c>
      <c r="DL31" s="242" t="s">
        <v>854</v>
      </c>
      <c r="DM31" s="242" t="s">
        <v>855</v>
      </c>
      <c r="DN31" s="242" t="s">
        <v>856</v>
      </c>
      <c r="DO31" s="242" t="s">
        <v>857</v>
      </c>
      <c r="DP31" s="242" t="s">
        <v>858</v>
      </c>
      <c r="DQ31" s="242" t="s">
        <v>859</v>
      </c>
      <c r="DR31" s="242" t="s">
        <v>860</v>
      </c>
      <c r="DS31" s="242" t="s">
        <v>861</v>
      </c>
      <c r="DT31" s="242" t="s">
        <v>862</v>
      </c>
      <c r="DU31" s="242" t="s">
        <v>863</v>
      </c>
      <c r="DV31" s="242" t="s">
        <v>864</v>
      </c>
      <c r="DW31" s="242" t="s">
        <v>865</v>
      </c>
      <c r="DX31" s="242" t="s">
        <v>866</v>
      </c>
      <c r="DY31" s="242" t="s">
        <v>867</v>
      </c>
      <c r="DZ31" s="242" t="s">
        <v>868</v>
      </c>
      <c r="EA31" s="242" t="s">
        <v>869</v>
      </c>
      <c r="EB31" s="6"/>
    </row>
    <row r="32" spans="1:132" x14ac:dyDescent="0.3">
      <c r="A32" s="30" t="s">
        <v>161</v>
      </c>
      <c r="B32" s="9" t="s">
        <v>155</v>
      </c>
      <c r="C32" s="136" t="s">
        <v>156</v>
      </c>
      <c r="D32" s="30" t="s">
        <v>157</v>
      </c>
      <c r="E32" s="30" t="s">
        <v>146</v>
      </c>
      <c r="F32" s="30" t="s">
        <v>143</v>
      </c>
      <c r="G32" s="30">
        <v>19820</v>
      </c>
      <c r="H32" s="114">
        <v>25658</v>
      </c>
      <c r="I32" s="242" t="s">
        <v>870</v>
      </c>
      <c r="J32" s="242" t="s">
        <v>871</v>
      </c>
      <c r="K32" s="242" t="s">
        <v>872</v>
      </c>
      <c r="L32" s="242" t="s">
        <v>873</v>
      </c>
      <c r="M32" s="242" t="s">
        <v>874</v>
      </c>
      <c r="N32" s="242" t="s">
        <v>875</v>
      </c>
      <c r="O32" s="242" t="s">
        <v>876</v>
      </c>
      <c r="P32" s="242" t="s">
        <v>877</v>
      </c>
      <c r="Q32" s="242" t="s">
        <v>878</v>
      </c>
      <c r="R32" s="242" t="s">
        <v>879</v>
      </c>
      <c r="S32" s="242" t="s">
        <v>880</v>
      </c>
      <c r="T32" s="242" t="s">
        <v>881</v>
      </c>
      <c r="U32" s="242" t="s">
        <v>882</v>
      </c>
      <c r="V32" s="242" t="s">
        <v>883</v>
      </c>
      <c r="W32" s="242" t="s">
        <v>884</v>
      </c>
      <c r="X32" s="242" t="s">
        <v>885</v>
      </c>
      <c r="Y32" s="242" t="s">
        <v>886</v>
      </c>
      <c r="Z32" s="242" t="s">
        <v>887</v>
      </c>
      <c r="AA32" s="242" t="s">
        <v>888</v>
      </c>
      <c r="AB32" s="242" t="s">
        <v>889</v>
      </c>
      <c r="AC32" s="242" t="s">
        <v>890</v>
      </c>
      <c r="AD32" s="242" t="s">
        <v>891</v>
      </c>
      <c r="AE32" s="242" t="s">
        <v>892</v>
      </c>
      <c r="AF32" s="242" t="s">
        <v>893</v>
      </c>
      <c r="AG32" s="242" t="s">
        <v>894</v>
      </c>
      <c r="AH32" s="242" t="s">
        <v>895</v>
      </c>
      <c r="AI32" s="242" t="s">
        <v>896</v>
      </c>
      <c r="AJ32" s="242" t="s">
        <v>897</v>
      </c>
      <c r="AK32" s="242" t="s">
        <v>898</v>
      </c>
      <c r="AL32" s="242" t="s">
        <v>899</v>
      </c>
      <c r="AM32" s="242" t="s">
        <v>900</v>
      </c>
      <c r="AN32" s="242" t="s">
        <v>901</v>
      </c>
      <c r="AO32" s="242" t="s">
        <v>902</v>
      </c>
      <c r="AP32" s="242" t="s">
        <v>903</v>
      </c>
      <c r="AQ32" s="242" t="s">
        <v>904</v>
      </c>
      <c r="AR32" s="242" t="s">
        <v>905</v>
      </c>
      <c r="AS32" s="242" t="s">
        <v>906</v>
      </c>
      <c r="AT32" s="242" t="s">
        <v>907</v>
      </c>
      <c r="AU32" s="242" t="s">
        <v>908</v>
      </c>
      <c r="AV32" s="242" t="s">
        <v>909</v>
      </c>
      <c r="AW32" s="242" t="s">
        <v>910</v>
      </c>
      <c r="AX32" s="242" t="s">
        <v>911</v>
      </c>
      <c r="AY32" s="242" t="s">
        <v>912</v>
      </c>
      <c r="AZ32" s="242" t="s">
        <v>913</v>
      </c>
      <c r="BA32" s="242" t="s">
        <v>914</v>
      </c>
      <c r="BB32" s="242" t="s">
        <v>915</v>
      </c>
      <c r="BC32" s="242" t="s">
        <v>916</v>
      </c>
      <c r="BD32" s="242" t="s">
        <v>917</v>
      </c>
      <c r="BE32" s="242" t="s">
        <v>918</v>
      </c>
      <c r="BF32" s="242" t="s">
        <v>919</v>
      </c>
      <c r="BG32" s="242" t="s">
        <v>920</v>
      </c>
      <c r="BH32" s="242" t="s">
        <v>921</v>
      </c>
      <c r="BI32" s="242" t="s">
        <v>922</v>
      </c>
      <c r="BJ32" s="242" t="s">
        <v>923</v>
      </c>
      <c r="BK32" s="242" t="s">
        <v>924</v>
      </c>
      <c r="BL32" s="242" t="s">
        <v>925</v>
      </c>
      <c r="BM32" s="242" t="s">
        <v>926</v>
      </c>
      <c r="BN32" s="242" t="s">
        <v>927</v>
      </c>
      <c r="BO32" s="242" t="s">
        <v>928</v>
      </c>
      <c r="BP32" s="242" t="s">
        <v>929</v>
      </c>
      <c r="BQ32" s="242" t="s">
        <v>930</v>
      </c>
      <c r="BR32" s="242" t="s">
        <v>931</v>
      </c>
      <c r="BS32" s="242" t="s">
        <v>932</v>
      </c>
      <c r="BT32" s="242" t="s">
        <v>933</v>
      </c>
      <c r="BU32" s="242" t="s">
        <v>934</v>
      </c>
      <c r="BV32" s="242" t="s">
        <v>935</v>
      </c>
      <c r="BW32" s="242" t="s">
        <v>936</v>
      </c>
      <c r="BX32" s="242" t="s">
        <v>937</v>
      </c>
      <c r="BY32" s="242" t="s">
        <v>938</v>
      </c>
      <c r="BZ32" s="242" t="s">
        <v>939</v>
      </c>
      <c r="CA32" s="242" t="s">
        <v>940</v>
      </c>
      <c r="CB32" s="242" t="s">
        <v>941</v>
      </c>
      <c r="CC32" s="242" t="s">
        <v>942</v>
      </c>
      <c r="CD32" s="242" t="s">
        <v>943</v>
      </c>
      <c r="CE32" s="242" t="s">
        <v>944</v>
      </c>
      <c r="CF32" s="242" t="s">
        <v>945</v>
      </c>
      <c r="CG32" s="242" t="s">
        <v>946</v>
      </c>
      <c r="CH32" s="242" t="s">
        <v>947</v>
      </c>
      <c r="CI32" s="242" t="s">
        <v>948</v>
      </c>
      <c r="CJ32" s="242" t="s">
        <v>949</v>
      </c>
      <c r="CK32" s="242" t="s">
        <v>950</v>
      </c>
      <c r="CL32" s="242" t="s">
        <v>951</v>
      </c>
      <c r="CM32" s="242" t="s">
        <v>952</v>
      </c>
      <c r="CN32" s="242" t="s">
        <v>953</v>
      </c>
      <c r="CO32" s="242" t="s">
        <v>954</v>
      </c>
      <c r="CP32" s="242" t="s">
        <v>955</v>
      </c>
      <c r="CQ32" s="242" t="s">
        <v>956</v>
      </c>
      <c r="CR32" s="242" t="s">
        <v>957</v>
      </c>
      <c r="CS32" s="242" t="s">
        <v>958</v>
      </c>
      <c r="CT32" s="242" t="s">
        <v>959</v>
      </c>
      <c r="CU32" s="242" t="s">
        <v>960</v>
      </c>
      <c r="CV32" s="242" t="s">
        <v>961</v>
      </c>
      <c r="CW32" s="242" t="s">
        <v>962</v>
      </c>
      <c r="CX32" s="242" t="s">
        <v>963</v>
      </c>
      <c r="CY32" s="242" t="s">
        <v>964</v>
      </c>
      <c r="CZ32" s="242" t="s">
        <v>965</v>
      </c>
      <c r="DA32" s="242" t="s">
        <v>966</v>
      </c>
      <c r="DB32" s="242" t="s">
        <v>967</v>
      </c>
      <c r="DC32" s="242" t="s">
        <v>968</v>
      </c>
      <c r="DD32" s="242" t="s">
        <v>969</v>
      </c>
      <c r="DE32" s="242" t="s">
        <v>970</v>
      </c>
      <c r="DF32" s="242" t="s">
        <v>971</v>
      </c>
      <c r="DG32" s="242" t="s">
        <v>972</v>
      </c>
      <c r="DH32" s="242" t="s">
        <v>973</v>
      </c>
      <c r="DI32" s="242" t="s">
        <v>974</v>
      </c>
      <c r="DJ32" s="242" t="s">
        <v>975</v>
      </c>
      <c r="DK32" s="242" t="s">
        <v>976</v>
      </c>
      <c r="DL32" s="242" t="s">
        <v>977</v>
      </c>
      <c r="DM32" s="242" t="s">
        <v>978</v>
      </c>
      <c r="DN32" s="242" t="s">
        <v>979</v>
      </c>
      <c r="DO32" s="242" t="s">
        <v>980</v>
      </c>
      <c r="DP32" s="242" t="s">
        <v>981</v>
      </c>
      <c r="DQ32" s="242" t="s">
        <v>982</v>
      </c>
      <c r="DR32" s="242" t="s">
        <v>983</v>
      </c>
      <c r="DS32" s="242" t="s">
        <v>984</v>
      </c>
      <c r="DT32" s="242" t="s">
        <v>985</v>
      </c>
      <c r="DU32" s="242" t="s">
        <v>986</v>
      </c>
      <c r="DV32" s="242" t="s">
        <v>987</v>
      </c>
      <c r="DW32" s="242" t="s">
        <v>988</v>
      </c>
      <c r="DX32" s="242" t="s">
        <v>989</v>
      </c>
      <c r="DY32" s="242" t="s">
        <v>990</v>
      </c>
      <c r="DZ32" s="242" t="s">
        <v>991</v>
      </c>
      <c r="EA32" s="242" t="s">
        <v>992</v>
      </c>
      <c r="EB32" s="6"/>
    </row>
    <row r="33" spans="1:132" x14ac:dyDescent="0.3">
      <c r="A33" s="30" t="s">
        <v>158</v>
      </c>
      <c r="B33" s="9" t="s">
        <v>149</v>
      </c>
      <c r="C33" s="136" t="s">
        <v>156</v>
      </c>
      <c r="D33" s="30" t="s">
        <v>157</v>
      </c>
      <c r="E33" s="30" t="s">
        <v>146</v>
      </c>
      <c r="F33" s="30" t="s">
        <v>143</v>
      </c>
      <c r="G33" s="30">
        <v>31080</v>
      </c>
      <c r="H33" s="114">
        <v>25658</v>
      </c>
      <c r="I33" s="242" t="s">
        <v>993</v>
      </c>
      <c r="J33" s="242" t="s">
        <v>994</v>
      </c>
      <c r="K33" s="242" t="s">
        <v>995</v>
      </c>
      <c r="L33" s="242" t="s">
        <v>996</v>
      </c>
      <c r="M33" s="242" t="s">
        <v>997</v>
      </c>
      <c r="N33" s="242" t="s">
        <v>998</v>
      </c>
      <c r="O33" s="242" t="s">
        <v>999</v>
      </c>
      <c r="P33" s="242" t="s">
        <v>1000</v>
      </c>
      <c r="Q33" s="242" t="s">
        <v>1001</v>
      </c>
      <c r="R33" s="242" t="s">
        <v>1002</v>
      </c>
      <c r="S33" s="242" t="s">
        <v>1003</v>
      </c>
      <c r="T33" s="242" t="s">
        <v>1004</v>
      </c>
      <c r="U33" s="242" t="s">
        <v>1005</v>
      </c>
      <c r="V33" s="242" t="s">
        <v>1006</v>
      </c>
      <c r="W33" s="242" t="s">
        <v>1007</v>
      </c>
      <c r="X33" s="242" t="s">
        <v>1008</v>
      </c>
      <c r="Y33" s="242" t="s">
        <v>1009</v>
      </c>
      <c r="Z33" s="242" t="s">
        <v>1010</v>
      </c>
      <c r="AA33" s="242" t="s">
        <v>1011</v>
      </c>
      <c r="AB33" s="242" t="s">
        <v>1012</v>
      </c>
      <c r="AC33" s="242" t="s">
        <v>1013</v>
      </c>
      <c r="AD33" s="242" t="s">
        <v>1014</v>
      </c>
      <c r="AE33" s="242" t="s">
        <v>1015</v>
      </c>
      <c r="AF33" s="242" t="s">
        <v>1016</v>
      </c>
      <c r="AG33" s="242" t="s">
        <v>1017</v>
      </c>
      <c r="AH33" s="242" t="s">
        <v>1018</v>
      </c>
      <c r="AI33" s="242" t="s">
        <v>1019</v>
      </c>
      <c r="AJ33" s="242" t="s">
        <v>1020</v>
      </c>
      <c r="AK33" s="242" t="s">
        <v>1021</v>
      </c>
      <c r="AL33" s="242" t="s">
        <v>1022</v>
      </c>
      <c r="AM33" s="242" t="s">
        <v>1023</v>
      </c>
      <c r="AN33" s="242" t="s">
        <v>1024</v>
      </c>
      <c r="AO33" s="242" t="s">
        <v>1025</v>
      </c>
      <c r="AP33" s="242" t="s">
        <v>1026</v>
      </c>
      <c r="AQ33" s="242" t="s">
        <v>1027</v>
      </c>
      <c r="AR33" s="242" t="s">
        <v>1028</v>
      </c>
      <c r="AS33" s="242" t="s">
        <v>1029</v>
      </c>
      <c r="AT33" s="242" t="s">
        <v>1030</v>
      </c>
      <c r="AU33" s="242" t="s">
        <v>1031</v>
      </c>
      <c r="AV33" s="242" t="s">
        <v>1032</v>
      </c>
      <c r="AW33" s="242" t="s">
        <v>1033</v>
      </c>
      <c r="AX33" s="242" t="s">
        <v>1034</v>
      </c>
      <c r="AY33" s="242" t="s">
        <v>1035</v>
      </c>
      <c r="AZ33" s="242" t="s">
        <v>1036</v>
      </c>
      <c r="BA33" s="242" t="s">
        <v>1037</v>
      </c>
      <c r="BB33" s="242" t="s">
        <v>1038</v>
      </c>
      <c r="BC33" s="242" t="s">
        <v>1039</v>
      </c>
      <c r="BD33" s="242" t="s">
        <v>1040</v>
      </c>
      <c r="BE33" s="242" t="s">
        <v>1041</v>
      </c>
      <c r="BF33" s="242" t="s">
        <v>1042</v>
      </c>
      <c r="BG33" s="242" t="s">
        <v>1043</v>
      </c>
      <c r="BH33" s="242" t="s">
        <v>1044</v>
      </c>
      <c r="BI33" s="242" t="s">
        <v>1045</v>
      </c>
      <c r="BJ33" s="242" t="s">
        <v>1046</v>
      </c>
      <c r="BK33" s="242" t="s">
        <v>1047</v>
      </c>
      <c r="BL33" s="242" t="s">
        <v>1048</v>
      </c>
      <c r="BM33" s="242" t="s">
        <v>1049</v>
      </c>
      <c r="BN33" s="242" t="s">
        <v>1050</v>
      </c>
      <c r="BO33" s="242" t="s">
        <v>1051</v>
      </c>
      <c r="BP33" s="242" t="s">
        <v>1052</v>
      </c>
      <c r="BQ33" s="242" t="s">
        <v>1053</v>
      </c>
      <c r="BR33" s="242" t="s">
        <v>1054</v>
      </c>
      <c r="BS33" s="242" t="s">
        <v>1055</v>
      </c>
      <c r="BT33" s="242" t="s">
        <v>1056</v>
      </c>
      <c r="BU33" s="242" t="s">
        <v>1057</v>
      </c>
      <c r="BV33" s="242" t="s">
        <v>1058</v>
      </c>
      <c r="BW33" s="242" t="s">
        <v>1059</v>
      </c>
      <c r="BX33" s="242" t="s">
        <v>1060</v>
      </c>
      <c r="BY33" s="242" t="s">
        <v>1061</v>
      </c>
      <c r="BZ33" s="242" t="s">
        <v>1062</v>
      </c>
      <c r="CA33" s="242" t="s">
        <v>1063</v>
      </c>
      <c r="CB33" s="242" t="s">
        <v>1064</v>
      </c>
      <c r="CC33" s="242" t="s">
        <v>1065</v>
      </c>
      <c r="CD33" s="242" t="s">
        <v>1066</v>
      </c>
      <c r="CE33" s="242" t="s">
        <v>1067</v>
      </c>
      <c r="CF33" s="242" t="s">
        <v>1068</v>
      </c>
      <c r="CG33" s="242" t="s">
        <v>1069</v>
      </c>
      <c r="CH33" s="242" t="s">
        <v>1070</v>
      </c>
      <c r="CI33" s="242" t="s">
        <v>1071</v>
      </c>
      <c r="CJ33" s="242" t="s">
        <v>1072</v>
      </c>
      <c r="CK33" s="242" t="s">
        <v>1073</v>
      </c>
      <c r="CL33" s="242" t="s">
        <v>1074</v>
      </c>
      <c r="CM33" s="242" t="s">
        <v>1075</v>
      </c>
      <c r="CN33" s="242" t="s">
        <v>1076</v>
      </c>
      <c r="CO33" s="242" t="s">
        <v>1077</v>
      </c>
      <c r="CP33" s="242" t="s">
        <v>1078</v>
      </c>
      <c r="CQ33" s="242" t="s">
        <v>1079</v>
      </c>
      <c r="CR33" s="242" t="s">
        <v>1080</v>
      </c>
      <c r="CS33" s="242" t="s">
        <v>1081</v>
      </c>
      <c r="CT33" s="242" t="s">
        <v>1082</v>
      </c>
      <c r="CU33" s="242" t="s">
        <v>1083</v>
      </c>
      <c r="CV33" s="242" t="s">
        <v>1084</v>
      </c>
      <c r="CW33" s="242" t="s">
        <v>1085</v>
      </c>
      <c r="CX33" s="242" t="s">
        <v>1086</v>
      </c>
      <c r="CY33" s="242" t="s">
        <v>1087</v>
      </c>
      <c r="CZ33" s="242" t="s">
        <v>1088</v>
      </c>
      <c r="DA33" s="242" t="s">
        <v>1089</v>
      </c>
      <c r="DB33" s="242" t="s">
        <v>1090</v>
      </c>
      <c r="DC33" s="242" t="s">
        <v>1091</v>
      </c>
      <c r="DD33" s="242" t="s">
        <v>1092</v>
      </c>
      <c r="DE33" s="242" t="s">
        <v>1093</v>
      </c>
      <c r="DF33" s="242" t="s">
        <v>1094</v>
      </c>
      <c r="DG33" s="242" t="s">
        <v>1095</v>
      </c>
      <c r="DH33" s="242" t="s">
        <v>1096</v>
      </c>
      <c r="DI33" s="242" t="s">
        <v>1097</v>
      </c>
      <c r="DJ33" s="242" t="s">
        <v>1098</v>
      </c>
      <c r="DK33" s="242" t="s">
        <v>1099</v>
      </c>
      <c r="DL33" s="242" t="s">
        <v>1100</v>
      </c>
      <c r="DM33" s="242" t="s">
        <v>1101</v>
      </c>
      <c r="DN33" s="242" t="s">
        <v>1102</v>
      </c>
      <c r="DO33" s="242" t="s">
        <v>1103</v>
      </c>
      <c r="DP33" s="242" t="s">
        <v>1104</v>
      </c>
      <c r="DQ33" s="242" t="s">
        <v>1105</v>
      </c>
      <c r="DR33" s="242" t="s">
        <v>1106</v>
      </c>
      <c r="DS33" s="242" t="s">
        <v>1107</v>
      </c>
      <c r="DT33" s="242" t="s">
        <v>1108</v>
      </c>
      <c r="DU33" s="242" t="s">
        <v>1109</v>
      </c>
      <c r="DV33" s="242" t="s">
        <v>1110</v>
      </c>
      <c r="DW33" s="242" t="s">
        <v>1111</v>
      </c>
      <c r="DX33" s="242" t="s">
        <v>1112</v>
      </c>
      <c r="DY33" s="242" t="s">
        <v>1113</v>
      </c>
      <c r="DZ33" s="242" t="s">
        <v>1114</v>
      </c>
      <c r="EA33" s="242" t="s">
        <v>1115</v>
      </c>
      <c r="EB33" s="6"/>
    </row>
    <row r="34" spans="1:132" x14ac:dyDescent="0.3">
      <c r="A34" s="30" t="s">
        <v>160</v>
      </c>
      <c r="B34" s="9" t="s">
        <v>153</v>
      </c>
      <c r="C34" s="136" t="s">
        <v>156</v>
      </c>
      <c r="D34" s="30" t="s">
        <v>157</v>
      </c>
      <c r="E34" s="30" t="s">
        <v>146</v>
      </c>
      <c r="F34" s="30" t="s">
        <v>143</v>
      </c>
      <c r="G34" s="30">
        <v>37980</v>
      </c>
      <c r="H34" s="114">
        <v>25658</v>
      </c>
      <c r="I34" s="242" t="s">
        <v>1116</v>
      </c>
      <c r="J34" s="242" t="s">
        <v>1117</v>
      </c>
      <c r="K34" s="242" t="s">
        <v>1118</v>
      </c>
      <c r="L34" s="242" t="s">
        <v>1119</v>
      </c>
      <c r="M34" s="242" t="s">
        <v>1120</v>
      </c>
      <c r="N34" s="242" t="s">
        <v>1121</v>
      </c>
      <c r="O34" s="242" t="s">
        <v>1122</v>
      </c>
      <c r="P34" s="242" t="s">
        <v>1123</v>
      </c>
      <c r="Q34" s="242" t="s">
        <v>1124</v>
      </c>
      <c r="R34" s="242" t="s">
        <v>1125</v>
      </c>
      <c r="S34" s="242" t="s">
        <v>1126</v>
      </c>
      <c r="T34" s="242" t="s">
        <v>1127</v>
      </c>
      <c r="U34" s="242" t="s">
        <v>1128</v>
      </c>
      <c r="V34" s="242" t="s">
        <v>1129</v>
      </c>
      <c r="W34" s="242" t="s">
        <v>1130</v>
      </c>
      <c r="X34" s="242" t="s">
        <v>1131</v>
      </c>
      <c r="Y34" s="242" t="s">
        <v>1132</v>
      </c>
      <c r="Z34" s="242" t="s">
        <v>1133</v>
      </c>
      <c r="AA34" s="242" t="s">
        <v>1134</v>
      </c>
      <c r="AB34" s="242" t="s">
        <v>1135</v>
      </c>
      <c r="AC34" s="242" t="s">
        <v>1136</v>
      </c>
      <c r="AD34" s="242" t="s">
        <v>1137</v>
      </c>
      <c r="AE34" s="242" t="s">
        <v>1138</v>
      </c>
      <c r="AF34" s="242" t="s">
        <v>1139</v>
      </c>
      <c r="AG34" s="242" t="s">
        <v>1140</v>
      </c>
      <c r="AH34" s="242" t="s">
        <v>1141</v>
      </c>
      <c r="AI34" s="242" t="s">
        <v>1142</v>
      </c>
      <c r="AJ34" s="242" t="s">
        <v>1143</v>
      </c>
      <c r="AK34" s="242" t="s">
        <v>1144</v>
      </c>
      <c r="AL34" s="242" t="s">
        <v>1145</v>
      </c>
      <c r="AM34" s="242" t="s">
        <v>1146</v>
      </c>
      <c r="AN34" s="242" t="s">
        <v>1147</v>
      </c>
      <c r="AO34" s="242" t="s">
        <v>1148</v>
      </c>
      <c r="AP34" s="242" t="s">
        <v>1149</v>
      </c>
      <c r="AQ34" s="242" t="s">
        <v>1150</v>
      </c>
      <c r="AR34" s="242" t="s">
        <v>1151</v>
      </c>
      <c r="AS34" s="242" t="s">
        <v>1152</v>
      </c>
      <c r="AT34" s="242" t="s">
        <v>1153</v>
      </c>
      <c r="AU34" s="242" t="s">
        <v>1154</v>
      </c>
      <c r="AV34" s="242" t="s">
        <v>1155</v>
      </c>
      <c r="AW34" s="242" t="s">
        <v>1156</v>
      </c>
      <c r="AX34" s="242" t="s">
        <v>1157</v>
      </c>
      <c r="AY34" s="242" t="s">
        <v>1158</v>
      </c>
      <c r="AZ34" s="242" t="s">
        <v>1159</v>
      </c>
      <c r="BA34" s="242" t="s">
        <v>1160</v>
      </c>
      <c r="BB34" s="242" t="s">
        <v>1161</v>
      </c>
      <c r="BC34" s="242" t="s">
        <v>1162</v>
      </c>
      <c r="BD34" s="242" t="s">
        <v>1163</v>
      </c>
      <c r="BE34" s="242" t="s">
        <v>1164</v>
      </c>
      <c r="BF34" s="242" t="s">
        <v>1165</v>
      </c>
      <c r="BG34" s="242" t="s">
        <v>1166</v>
      </c>
      <c r="BH34" s="242" t="s">
        <v>1167</v>
      </c>
      <c r="BI34" s="242" t="s">
        <v>1168</v>
      </c>
      <c r="BJ34" s="242" t="s">
        <v>1169</v>
      </c>
      <c r="BK34" s="242" t="s">
        <v>1170</v>
      </c>
      <c r="BL34" s="242" t="s">
        <v>1171</v>
      </c>
      <c r="BM34" s="242" t="s">
        <v>1172</v>
      </c>
      <c r="BN34" s="242" t="s">
        <v>1173</v>
      </c>
      <c r="BO34" s="242" t="s">
        <v>1174</v>
      </c>
      <c r="BP34" s="242" t="s">
        <v>1175</v>
      </c>
      <c r="BQ34" s="242" t="s">
        <v>1176</v>
      </c>
      <c r="BR34" s="242" t="s">
        <v>1177</v>
      </c>
      <c r="BS34" s="242" t="s">
        <v>1178</v>
      </c>
      <c r="BT34" s="242" t="s">
        <v>1179</v>
      </c>
      <c r="BU34" s="242" t="s">
        <v>1180</v>
      </c>
      <c r="BV34" s="242" t="s">
        <v>1181</v>
      </c>
      <c r="BW34" s="242" t="s">
        <v>1182</v>
      </c>
      <c r="BX34" s="242" t="s">
        <v>1183</v>
      </c>
      <c r="BY34" s="242" t="s">
        <v>1184</v>
      </c>
      <c r="BZ34" s="242" t="s">
        <v>1185</v>
      </c>
      <c r="CA34" s="242" t="s">
        <v>1186</v>
      </c>
      <c r="CB34" s="242" t="s">
        <v>1187</v>
      </c>
      <c r="CC34" s="242" t="s">
        <v>1188</v>
      </c>
      <c r="CD34" s="242" t="s">
        <v>1189</v>
      </c>
      <c r="CE34" s="242" t="s">
        <v>1190</v>
      </c>
      <c r="CF34" s="242" t="s">
        <v>1191</v>
      </c>
      <c r="CG34" s="242" t="s">
        <v>1192</v>
      </c>
      <c r="CH34" s="242" t="s">
        <v>1193</v>
      </c>
      <c r="CI34" s="242" t="s">
        <v>1194</v>
      </c>
      <c r="CJ34" s="242" t="s">
        <v>1195</v>
      </c>
      <c r="CK34" s="242" t="s">
        <v>1196</v>
      </c>
      <c r="CL34" s="242" t="s">
        <v>1197</v>
      </c>
      <c r="CM34" s="242" t="s">
        <v>1198</v>
      </c>
      <c r="CN34" s="242" t="s">
        <v>1199</v>
      </c>
      <c r="CO34" s="242" t="s">
        <v>1200</v>
      </c>
      <c r="CP34" s="242" t="s">
        <v>1201</v>
      </c>
      <c r="CQ34" s="242" t="s">
        <v>1202</v>
      </c>
      <c r="CR34" s="242" t="s">
        <v>1203</v>
      </c>
      <c r="CS34" s="242" t="s">
        <v>1204</v>
      </c>
      <c r="CT34" s="242" t="s">
        <v>1205</v>
      </c>
      <c r="CU34" s="242" t="s">
        <v>1206</v>
      </c>
      <c r="CV34" s="242" t="s">
        <v>1207</v>
      </c>
      <c r="CW34" s="242" t="s">
        <v>1208</v>
      </c>
      <c r="CX34" s="242" t="s">
        <v>1209</v>
      </c>
      <c r="CY34" s="242" t="s">
        <v>1210</v>
      </c>
      <c r="CZ34" s="242" t="s">
        <v>1211</v>
      </c>
      <c r="DA34" s="242" t="s">
        <v>1212</v>
      </c>
      <c r="DB34" s="242" t="s">
        <v>1213</v>
      </c>
      <c r="DC34" s="242" t="s">
        <v>1214</v>
      </c>
      <c r="DD34" s="242" t="s">
        <v>1215</v>
      </c>
      <c r="DE34" s="242" t="s">
        <v>1216</v>
      </c>
      <c r="DF34" s="242" t="s">
        <v>1217</v>
      </c>
      <c r="DG34" s="242" t="s">
        <v>1218</v>
      </c>
      <c r="DH34" s="242" t="s">
        <v>1219</v>
      </c>
      <c r="DI34" s="242" t="s">
        <v>1220</v>
      </c>
      <c r="DJ34" s="242" t="s">
        <v>1221</v>
      </c>
      <c r="DK34" s="242" t="s">
        <v>1222</v>
      </c>
      <c r="DL34" s="242" t="s">
        <v>1223</v>
      </c>
      <c r="DM34" s="242" t="s">
        <v>1224</v>
      </c>
      <c r="DN34" s="242" t="s">
        <v>1225</v>
      </c>
      <c r="DO34" s="242" t="s">
        <v>1226</v>
      </c>
      <c r="DP34" s="242" t="s">
        <v>1227</v>
      </c>
      <c r="DQ34" s="242" t="s">
        <v>1228</v>
      </c>
      <c r="DR34" s="242" t="s">
        <v>1229</v>
      </c>
      <c r="DS34" s="242" t="s">
        <v>1230</v>
      </c>
      <c r="DT34" s="242" t="s">
        <v>1231</v>
      </c>
      <c r="DU34" s="242" t="s">
        <v>1232</v>
      </c>
      <c r="DV34" s="242" t="s">
        <v>1233</v>
      </c>
      <c r="DW34" s="242" t="s">
        <v>1234</v>
      </c>
      <c r="DX34" s="242" t="s">
        <v>1235</v>
      </c>
      <c r="DY34" s="242" t="s">
        <v>1236</v>
      </c>
      <c r="DZ34" s="242" t="s">
        <v>1237</v>
      </c>
      <c r="EA34" s="242" t="s">
        <v>1238</v>
      </c>
      <c r="EB34" s="6"/>
    </row>
    <row r="35" spans="1:132" s="116" customFormat="1" x14ac:dyDescent="0.3">
      <c r="A35" s="137" t="s">
        <v>230</v>
      </c>
      <c r="B35" s="96" t="s">
        <v>234</v>
      </c>
      <c r="C35" s="138" t="s">
        <v>238</v>
      </c>
      <c r="D35" s="112" t="s">
        <v>239</v>
      </c>
      <c r="E35" s="112" t="s">
        <v>142</v>
      </c>
      <c r="F35" s="112" t="s">
        <v>147</v>
      </c>
      <c r="G35" s="112">
        <v>16980</v>
      </c>
      <c r="H35" s="113" t="s">
        <v>240</v>
      </c>
      <c r="I35" s="243" t="s">
        <v>1239</v>
      </c>
      <c r="J35" s="243" t="s">
        <v>1240</v>
      </c>
      <c r="K35" s="243" t="s">
        <v>1241</v>
      </c>
      <c r="L35" s="243" t="s">
        <v>1242</v>
      </c>
      <c r="M35" s="243" t="s">
        <v>1243</v>
      </c>
      <c r="N35" s="243" t="s">
        <v>1244</v>
      </c>
      <c r="O35" s="243" t="s">
        <v>1245</v>
      </c>
      <c r="P35" s="243" t="s">
        <v>1246</v>
      </c>
      <c r="Q35" s="243" t="s">
        <v>1247</v>
      </c>
      <c r="R35" s="243" t="s">
        <v>1248</v>
      </c>
      <c r="S35" s="243" t="s">
        <v>1249</v>
      </c>
      <c r="T35" s="243" t="s">
        <v>1250</v>
      </c>
      <c r="U35" s="243" t="s">
        <v>1251</v>
      </c>
      <c r="V35" s="243" t="s">
        <v>1252</v>
      </c>
      <c r="W35" s="243" t="s">
        <v>1253</v>
      </c>
      <c r="X35" s="243" t="s">
        <v>1254</v>
      </c>
      <c r="Y35" s="243" t="s">
        <v>1255</v>
      </c>
      <c r="Z35" s="243" t="s">
        <v>1256</v>
      </c>
      <c r="AA35" s="243" t="s">
        <v>1257</v>
      </c>
      <c r="AB35" s="243" t="s">
        <v>1258</v>
      </c>
      <c r="AC35" s="243" t="s">
        <v>1259</v>
      </c>
      <c r="AD35" s="243" t="s">
        <v>1260</v>
      </c>
      <c r="AE35" s="243" t="s">
        <v>1261</v>
      </c>
      <c r="AF35" s="243" t="s">
        <v>1262</v>
      </c>
      <c r="AG35" s="243" t="s">
        <v>1263</v>
      </c>
      <c r="AH35" s="243" t="s">
        <v>1264</v>
      </c>
      <c r="AI35" s="243" t="s">
        <v>1265</v>
      </c>
      <c r="AJ35" s="243" t="s">
        <v>1266</v>
      </c>
      <c r="AK35" s="243" t="s">
        <v>1267</v>
      </c>
      <c r="AL35" s="243" t="s">
        <v>1268</v>
      </c>
      <c r="AM35" s="243" t="s">
        <v>1269</v>
      </c>
      <c r="AN35" s="243" t="s">
        <v>1270</v>
      </c>
      <c r="AO35" s="243" t="s">
        <v>1271</v>
      </c>
      <c r="AP35" s="243" t="s">
        <v>1272</v>
      </c>
      <c r="AQ35" s="243" t="s">
        <v>1273</v>
      </c>
      <c r="AR35" s="243" t="s">
        <v>1274</v>
      </c>
      <c r="AS35" s="243" t="s">
        <v>1275</v>
      </c>
      <c r="AT35" s="243" t="s">
        <v>1276</v>
      </c>
      <c r="AU35" s="243" t="s">
        <v>1277</v>
      </c>
      <c r="AV35" s="243" t="s">
        <v>1278</v>
      </c>
      <c r="AW35" s="243" t="s">
        <v>1279</v>
      </c>
      <c r="AX35" s="243" t="s">
        <v>1280</v>
      </c>
      <c r="AY35" s="243" t="s">
        <v>1281</v>
      </c>
      <c r="AZ35" s="243" t="s">
        <v>1282</v>
      </c>
      <c r="BA35" s="243" t="s">
        <v>1283</v>
      </c>
      <c r="BB35" s="243" t="s">
        <v>1284</v>
      </c>
      <c r="BC35" s="243" t="s">
        <v>1285</v>
      </c>
      <c r="BD35" s="243" t="s">
        <v>1286</v>
      </c>
      <c r="BE35" s="243" t="s">
        <v>1287</v>
      </c>
      <c r="BF35" s="243" t="s">
        <v>1288</v>
      </c>
      <c r="BG35" s="243" t="s">
        <v>1289</v>
      </c>
      <c r="BH35" s="243" t="s">
        <v>1290</v>
      </c>
      <c r="BI35" s="243" t="s">
        <v>1291</v>
      </c>
      <c r="BJ35" s="243" t="s">
        <v>1292</v>
      </c>
      <c r="BK35" s="243" t="s">
        <v>1293</v>
      </c>
      <c r="BL35" s="243" t="s">
        <v>1294</v>
      </c>
      <c r="BM35" s="243" t="s">
        <v>1295</v>
      </c>
      <c r="BN35" s="243" t="s">
        <v>1296</v>
      </c>
      <c r="BO35" s="243" t="s">
        <v>1297</v>
      </c>
      <c r="BP35" s="243" t="s">
        <v>1298</v>
      </c>
      <c r="BQ35" s="243" t="s">
        <v>1299</v>
      </c>
      <c r="BR35" s="243" t="s">
        <v>1300</v>
      </c>
      <c r="BS35" s="243" t="s">
        <v>1301</v>
      </c>
      <c r="BT35" s="243" t="s">
        <v>1302</v>
      </c>
      <c r="BU35" s="243" t="s">
        <v>1303</v>
      </c>
      <c r="BV35" s="243" t="s">
        <v>1304</v>
      </c>
      <c r="BW35" s="243" t="s">
        <v>1305</v>
      </c>
      <c r="BX35" s="243" t="s">
        <v>1306</v>
      </c>
      <c r="BY35" s="243" t="s">
        <v>1307</v>
      </c>
      <c r="BZ35" s="243" t="s">
        <v>1308</v>
      </c>
      <c r="CA35" s="243" t="s">
        <v>1309</v>
      </c>
      <c r="CB35" s="243" t="s">
        <v>1310</v>
      </c>
      <c r="CC35" s="243" t="s">
        <v>1311</v>
      </c>
      <c r="CD35" s="243" t="s">
        <v>1312</v>
      </c>
      <c r="CE35" s="243" t="s">
        <v>1313</v>
      </c>
      <c r="CF35" s="243" t="s">
        <v>1314</v>
      </c>
      <c r="CG35" s="243" t="s">
        <v>1315</v>
      </c>
      <c r="CH35" s="243" t="s">
        <v>1316</v>
      </c>
      <c r="CI35" s="243" t="s">
        <v>1317</v>
      </c>
      <c r="CJ35" s="243" t="s">
        <v>1318</v>
      </c>
      <c r="CK35" s="243" t="s">
        <v>1319</v>
      </c>
      <c r="CL35" s="243" t="s">
        <v>1320</v>
      </c>
      <c r="CM35" s="243" t="s">
        <v>1321</v>
      </c>
      <c r="CN35" s="243" t="s">
        <v>1322</v>
      </c>
      <c r="CO35" s="243" t="s">
        <v>1323</v>
      </c>
      <c r="CP35" s="243" t="s">
        <v>1324</v>
      </c>
      <c r="CQ35" s="243" t="s">
        <v>1325</v>
      </c>
      <c r="CR35" s="243" t="s">
        <v>1326</v>
      </c>
      <c r="CS35" s="243" t="s">
        <v>1327</v>
      </c>
      <c r="CT35" s="243" t="s">
        <v>1328</v>
      </c>
      <c r="CU35" s="243" t="s">
        <v>1329</v>
      </c>
      <c r="CV35" s="243" t="s">
        <v>1330</v>
      </c>
      <c r="CW35" s="243" t="s">
        <v>1331</v>
      </c>
      <c r="CX35" s="243" t="s">
        <v>1332</v>
      </c>
      <c r="CY35" s="243" t="s">
        <v>1333</v>
      </c>
      <c r="CZ35" s="243" t="s">
        <v>1334</v>
      </c>
      <c r="DA35" s="243" t="s">
        <v>1335</v>
      </c>
      <c r="DB35" s="243" t="s">
        <v>1336</v>
      </c>
      <c r="DC35" s="243" t="s">
        <v>1337</v>
      </c>
      <c r="DD35" s="243" t="s">
        <v>1338</v>
      </c>
      <c r="DE35" s="243" t="s">
        <v>1339</v>
      </c>
      <c r="DF35" s="243" t="s">
        <v>1340</v>
      </c>
      <c r="DG35" s="243" t="s">
        <v>1341</v>
      </c>
      <c r="DH35" s="243" t="s">
        <v>1342</v>
      </c>
      <c r="DI35" s="243" t="s">
        <v>1343</v>
      </c>
      <c r="DJ35" s="243" t="s">
        <v>1344</v>
      </c>
      <c r="DK35" s="243" t="s">
        <v>1345</v>
      </c>
      <c r="DL35" s="243" t="s">
        <v>1346</v>
      </c>
      <c r="DM35" s="243" t="s">
        <v>1347</v>
      </c>
      <c r="DN35" s="243" t="s">
        <v>1348</v>
      </c>
      <c r="DO35" s="243" t="s">
        <v>1349</v>
      </c>
      <c r="DP35" s="243" t="s">
        <v>1350</v>
      </c>
      <c r="DQ35" s="243" t="s">
        <v>1351</v>
      </c>
      <c r="DR35" s="243" t="s">
        <v>1352</v>
      </c>
      <c r="DS35" s="243" t="s">
        <v>1353</v>
      </c>
      <c r="DT35" s="243" t="s">
        <v>1354</v>
      </c>
      <c r="DU35" s="243" t="s">
        <v>1355</v>
      </c>
      <c r="DV35" s="243" t="s">
        <v>1356</v>
      </c>
      <c r="DW35" s="243" t="s">
        <v>1357</v>
      </c>
      <c r="DX35" s="243" t="s">
        <v>1358</v>
      </c>
      <c r="DY35" s="243" t="s">
        <v>1359</v>
      </c>
      <c r="DZ35" s="243" t="s">
        <v>1360</v>
      </c>
      <c r="EA35" s="243" t="s">
        <v>1361</v>
      </c>
      <c r="EB35" s="243" t="s">
        <v>1362</v>
      </c>
    </row>
    <row r="36" spans="1:132" s="116" customFormat="1" x14ac:dyDescent="0.3">
      <c r="A36" s="137" t="s">
        <v>231</v>
      </c>
      <c r="B36" s="96" t="s">
        <v>235</v>
      </c>
      <c r="C36" s="138" t="s">
        <v>238</v>
      </c>
      <c r="D36" s="112" t="s">
        <v>239</v>
      </c>
      <c r="E36" s="112" t="s">
        <v>142</v>
      </c>
      <c r="F36" s="112" t="s">
        <v>147</v>
      </c>
      <c r="G36" s="112">
        <v>19820</v>
      </c>
      <c r="H36" s="113" t="s">
        <v>240</v>
      </c>
      <c r="I36" s="243" t="s">
        <v>1363</v>
      </c>
      <c r="J36" s="243" t="s">
        <v>1364</v>
      </c>
      <c r="K36" s="243" t="s">
        <v>1365</v>
      </c>
      <c r="L36" s="243" t="s">
        <v>1366</v>
      </c>
      <c r="M36" s="243" t="s">
        <v>1367</v>
      </c>
      <c r="N36" s="243" t="s">
        <v>1368</v>
      </c>
      <c r="O36" s="243" t="s">
        <v>1369</v>
      </c>
      <c r="P36" s="243" t="s">
        <v>1370</v>
      </c>
      <c r="Q36" s="243" t="s">
        <v>1371</v>
      </c>
      <c r="R36" s="243" t="s">
        <v>1372</v>
      </c>
      <c r="S36" s="243" t="s">
        <v>1373</v>
      </c>
      <c r="T36" s="243" t="s">
        <v>1374</v>
      </c>
      <c r="U36" s="243" t="s">
        <v>1375</v>
      </c>
      <c r="V36" s="243" t="s">
        <v>1376</v>
      </c>
      <c r="W36" s="243" t="s">
        <v>1377</v>
      </c>
      <c r="X36" s="243" t="s">
        <v>1378</v>
      </c>
      <c r="Y36" s="243" t="s">
        <v>1379</v>
      </c>
      <c r="Z36" s="243" t="s">
        <v>1380</v>
      </c>
      <c r="AA36" s="243" t="s">
        <v>1381</v>
      </c>
      <c r="AB36" s="243" t="s">
        <v>1382</v>
      </c>
      <c r="AC36" s="243" t="s">
        <v>1383</v>
      </c>
      <c r="AD36" s="243" t="s">
        <v>1384</v>
      </c>
      <c r="AE36" s="243" t="s">
        <v>1385</v>
      </c>
      <c r="AF36" s="243" t="s">
        <v>1386</v>
      </c>
      <c r="AG36" s="243" t="s">
        <v>1387</v>
      </c>
      <c r="AH36" s="243" t="s">
        <v>1388</v>
      </c>
      <c r="AI36" s="243" t="s">
        <v>1389</v>
      </c>
      <c r="AJ36" s="243" t="s">
        <v>1390</v>
      </c>
      <c r="AK36" s="243" t="s">
        <v>1391</v>
      </c>
      <c r="AL36" s="243" t="s">
        <v>1392</v>
      </c>
      <c r="AM36" s="243" t="s">
        <v>1393</v>
      </c>
      <c r="AN36" s="243" t="s">
        <v>1394</v>
      </c>
      <c r="AO36" s="243" t="s">
        <v>1395</v>
      </c>
      <c r="AP36" s="243" t="s">
        <v>1396</v>
      </c>
      <c r="AQ36" s="243" t="s">
        <v>1397</v>
      </c>
      <c r="AR36" s="243" t="s">
        <v>1398</v>
      </c>
      <c r="AS36" s="243" t="s">
        <v>1399</v>
      </c>
      <c r="AT36" s="243" t="s">
        <v>1400</v>
      </c>
      <c r="AU36" s="243" t="s">
        <v>1401</v>
      </c>
      <c r="AV36" s="243" t="s">
        <v>1402</v>
      </c>
      <c r="AW36" s="243" t="s">
        <v>1403</v>
      </c>
      <c r="AX36" s="243" t="s">
        <v>1404</v>
      </c>
      <c r="AY36" s="243" t="s">
        <v>1405</v>
      </c>
      <c r="AZ36" s="243" t="s">
        <v>1406</v>
      </c>
      <c r="BA36" s="243" t="s">
        <v>1407</v>
      </c>
      <c r="BB36" s="243" t="s">
        <v>1408</v>
      </c>
      <c r="BC36" s="243" t="s">
        <v>1409</v>
      </c>
      <c r="BD36" s="243" t="s">
        <v>1410</v>
      </c>
      <c r="BE36" s="243" t="s">
        <v>1411</v>
      </c>
      <c r="BF36" s="243" t="s">
        <v>1412</v>
      </c>
      <c r="BG36" s="243" t="s">
        <v>1413</v>
      </c>
      <c r="BH36" s="243" t="s">
        <v>1414</v>
      </c>
      <c r="BI36" s="243" t="s">
        <v>1415</v>
      </c>
      <c r="BJ36" s="243" t="s">
        <v>1416</v>
      </c>
      <c r="BK36" s="243" t="s">
        <v>1417</v>
      </c>
      <c r="BL36" s="243" t="s">
        <v>1418</v>
      </c>
      <c r="BM36" s="243" t="s">
        <v>1419</v>
      </c>
      <c r="BN36" s="243" t="s">
        <v>1420</v>
      </c>
      <c r="BO36" s="243" t="s">
        <v>1421</v>
      </c>
      <c r="BP36" s="243" t="s">
        <v>1422</v>
      </c>
      <c r="BQ36" s="243" t="s">
        <v>1423</v>
      </c>
      <c r="BR36" s="243" t="s">
        <v>1424</v>
      </c>
      <c r="BS36" s="243" t="s">
        <v>1425</v>
      </c>
      <c r="BT36" s="243" t="s">
        <v>1426</v>
      </c>
      <c r="BU36" s="243" t="s">
        <v>1427</v>
      </c>
      <c r="BV36" s="243" t="s">
        <v>1428</v>
      </c>
      <c r="BW36" s="243" t="s">
        <v>1429</v>
      </c>
      <c r="BX36" s="243" t="s">
        <v>1430</v>
      </c>
      <c r="BY36" s="243" t="s">
        <v>1431</v>
      </c>
      <c r="BZ36" s="243" t="s">
        <v>1432</v>
      </c>
      <c r="CA36" s="243" t="s">
        <v>1433</v>
      </c>
      <c r="CB36" s="243" t="s">
        <v>1434</v>
      </c>
      <c r="CC36" s="243" t="s">
        <v>1435</v>
      </c>
      <c r="CD36" s="243" t="s">
        <v>1436</v>
      </c>
      <c r="CE36" s="243" t="s">
        <v>1437</v>
      </c>
      <c r="CF36" s="243" t="s">
        <v>1438</v>
      </c>
      <c r="CG36" s="243" t="s">
        <v>1439</v>
      </c>
      <c r="CH36" s="243" t="s">
        <v>1440</v>
      </c>
      <c r="CI36" s="243" t="s">
        <v>1441</v>
      </c>
      <c r="CJ36" s="243" t="s">
        <v>1442</v>
      </c>
      <c r="CK36" s="243" t="s">
        <v>1443</v>
      </c>
      <c r="CL36" s="243" t="s">
        <v>1444</v>
      </c>
      <c r="CM36" s="243" t="s">
        <v>1445</v>
      </c>
      <c r="CN36" s="243" t="s">
        <v>1446</v>
      </c>
      <c r="CO36" s="243" t="s">
        <v>1447</v>
      </c>
      <c r="CP36" s="243" t="s">
        <v>1448</v>
      </c>
      <c r="CQ36" s="243" t="s">
        <v>1449</v>
      </c>
      <c r="CR36" s="243" t="s">
        <v>1450</v>
      </c>
      <c r="CS36" s="243" t="s">
        <v>1451</v>
      </c>
      <c r="CT36" s="243" t="s">
        <v>1452</v>
      </c>
      <c r="CU36" s="243" t="s">
        <v>1453</v>
      </c>
      <c r="CV36" s="243" t="s">
        <v>1454</v>
      </c>
      <c r="CW36" s="243" t="s">
        <v>1455</v>
      </c>
      <c r="CX36" s="243" t="s">
        <v>1456</v>
      </c>
      <c r="CY36" s="243" t="s">
        <v>1457</v>
      </c>
      <c r="CZ36" s="243" t="s">
        <v>1458</v>
      </c>
      <c r="DA36" s="243" t="s">
        <v>1459</v>
      </c>
      <c r="DB36" s="243" t="s">
        <v>1460</v>
      </c>
      <c r="DC36" s="243" t="s">
        <v>1461</v>
      </c>
      <c r="DD36" s="243" t="s">
        <v>1462</v>
      </c>
      <c r="DE36" s="243" t="s">
        <v>1463</v>
      </c>
      <c r="DF36" s="243" t="s">
        <v>1464</v>
      </c>
      <c r="DG36" s="243" t="s">
        <v>1465</v>
      </c>
      <c r="DH36" s="243" t="s">
        <v>1466</v>
      </c>
      <c r="DI36" s="243" t="s">
        <v>1467</v>
      </c>
      <c r="DJ36" s="243" t="s">
        <v>1468</v>
      </c>
      <c r="DK36" s="243" t="s">
        <v>1469</v>
      </c>
      <c r="DL36" s="243" t="s">
        <v>1470</v>
      </c>
      <c r="DM36" s="243" t="s">
        <v>1471</v>
      </c>
      <c r="DN36" s="243" t="s">
        <v>1472</v>
      </c>
      <c r="DO36" s="243" t="s">
        <v>1473</v>
      </c>
      <c r="DP36" s="243" t="s">
        <v>1474</v>
      </c>
      <c r="DQ36" s="243" t="s">
        <v>1475</v>
      </c>
      <c r="DR36" s="243" t="s">
        <v>1476</v>
      </c>
      <c r="DS36" s="243" t="s">
        <v>1477</v>
      </c>
      <c r="DT36" s="243" t="s">
        <v>1478</v>
      </c>
      <c r="DU36" s="243" t="s">
        <v>1479</v>
      </c>
      <c r="DV36" s="243" t="s">
        <v>1480</v>
      </c>
      <c r="DW36" s="243" t="s">
        <v>1481</v>
      </c>
      <c r="DX36" s="243" t="s">
        <v>1482</v>
      </c>
      <c r="DY36" s="243" t="s">
        <v>1483</v>
      </c>
      <c r="DZ36" s="243" t="s">
        <v>1484</v>
      </c>
      <c r="EA36" s="243" t="s">
        <v>1485</v>
      </c>
      <c r="EB36" s="243" t="s">
        <v>1486</v>
      </c>
    </row>
    <row r="37" spans="1:132" s="116" customFormat="1" x14ac:dyDescent="0.3">
      <c r="A37" s="137" t="s">
        <v>232</v>
      </c>
      <c r="B37" s="96" t="s">
        <v>236</v>
      </c>
      <c r="C37" s="138" t="s">
        <v>238</v>
      </c>
      <c r="D37" s="112" t="s">
        <v>239</v>
      </c>
      <c r="E37" s="112" t="s">
        <v>142</v>
      </c>
      <c r="F37" s="112" t="s">
        <v>147</v>
      </c>
      <c r="G37" s="112">
        <v>31080</v>
      </c>
      <c r="H37" s="113" t="s">
        <v>240</v>
      </c>
      <c r="I37" s="243" t="s">
        <v>1487</v>
      </c>
      <c r="J37" s="243" t="s">
        <v>1488</v>
      </c>
      <c r="K37" s="243" t="s">
        <v>1489</v>
      </c>
      <c r="L37" s="243" t="s">
        <v>1490</v>
      </c>
      <c r="M37" s="243" t="s">
        <v>1491</v>
      </c>
      <c r="N37" s="243" t="s">
        <v>1492</v>
      </c>
      <c r="O37" s="243" t="s">
        <v>1493</v>
      </c>
      <c r="P37" s="243" t="s">
        <v>1494</v>
      </c>
      <c r="Q37" s="243" t="s">
        <v>1495</v>
      </c>
      <c r="R37" s="243" t="s">
        <v>1496</v>
      </c>
      <c r="S37" s="243" t="s">
        <v>1497</v>
      </c>
      <c r="T37" s="243" t="s">
        <v>1498</v>
      </c>
      <c r="U37" s="243" t="s">
        <v>1499</v>
      </c>
      <c r="V37" s="243" t="s">
        <v>1500</v>
      </c>
      <c r="W37" s="243" t="s">
        <v>1501</v>
      </c>
      <c r="X37" s="243" t="s">
        <v>1502</v>
      </c>
      <c r="Y37" s="243" t="s">
        <v>1503</v>
      </c>
      <c r="Z37" s="243" t="s">
        <v>1504</v>
      </c>
      <c r="AA37" s="243" t="s">
        <v>1505</v>
      </c>
      <c r="AB37" s="243" t="s">
        <v>1506</v>
      </c>
      <c r="AC37" s="243" t="s">
        <v>1507</v>
      </c>
      <c r="AD37" s="243" t="s">
        <v>1508</v>
      </c>
      <c r="AE37" s="243" t="s">
        <v>1509</v>
      </c>
      <c r="AF37" s="243" t="s">
        <v>1510</v>
      </c>
      <c r="AG37" s="243" t="s">
        <v>1511</v>
      </c>
      <c r="AH37" s="243" t="s">
        <v>1512</v>
      </c>
      <c r="AI37" s="243" t="s">
        <v>1513</v>
      </c>
      <c r="AJ37" s="243" t="s">
        <v>1514</v>
      </c>
      <c r="AK37" s="243" t="s">
        <v>1515</v>
      </c>
      <c r="AL37" s="243" t="s">
        <v>1516</v>
      </c>
      <c r="AM37" s="243" t="s">
        <v>1517</v>
      </c>
      <c r="AN37" s="243" t="s">
        <v>1518</v>
      </c>
      <c r="AO37" s="243" t="s">
        <v>1519</v>
      </c>
      <c r="AP37" s="243" t="s">
        <v>1520</v>
      </c>
      <c r="AQ37" s="243" t="s">
        <v>1521</v>
      </c>
      <c r="AR37" s="243" t="s">
        <v>1522</v>
      </c>
      <c r="AS37" s="243" t="s">
        <v>1523</v>
      </c>
      <c r="AT37" s="243" t="s">
        <v>1524</v>
      </c>
      <c r="AU37" s="243" t="s">
        <v>1525</v>
      </c>
      <c r="AV37" s="243" t="s">
        <v>1526</v>
      </c>
      <c r="AW37" s="243" t="s">
        <v>1527</v>
      </c>
      <c r="AX37" s="243" t="s">
        <v>1528</v>
      </c>
      <c r="AY37" s="243" t="s">
        <v>1529</v>
      </c>
      <c r="AZ37" s="243" t="s">
        <v>1530</v>
      </c>
      <c r="BA37" s="243" t="s">
        <v>1531</v>
      </c>
      <c r="BB37" s="243" t="s">
        <v>1532</v>
      </c>
      <c r="BC37" s="243" t="s">
        <v>1533</v>
      </c>
      <c r="BD37" s="243" t="s">
        <v>1534</v>
      </c>
      <c r="BE37" s="243" t="s">
        <v>1535</v>
      </c>
      <c r="BF37" s="243" t="s">
        <v>1536</v>
      </c>
      <c r="BG37" s="243" t="s">
        <v>1537</v>
      </c>
      <c r="BH37" s="243" t="s">
        <v>1538</v>
      </c>
      <c r="BI37" s="243" t="s">
        <v>1539</v>
      </c>
      <c r="BJ37" s="243" t="s">
        <v>1540</v>
      </c>
      <c r="BK37" s="243" t="s">
        <v>1541</v>
      </c>
      <c r="BL37" s="243" t="s">
        <v>1542</v>
      </c>
      <c r="BM37" s="243" t="s">
        <v>1543</v>
      </c>
      <c r="BN37" s="243" t="s">
        <v>1544</v>
      </c>
      <c r="BO37" s="243" t="s">
        <v>1545</v>
      </c>
      <c r="BP37" s="243" t="s">
        <v>1546</v>
      </c>
      <c r="BQ37" s="243" t="s">
        <v>1547</v>
      </c>
      <c r="BR37" s="243" t="s">
        <v>1548</v>
      </c>
      <c r="BS37" s="243" t="s">
        <v>1549</v>
      </c>
      <c r="BT37" s="243" t="s">
        <v>1550</v>
      </c>
      <c r="BU37" s="243" t="s">
        <v>1551</v>
      </c>
      <c r="BV37" s="243" t="s">
        <v>1552</v>
      </c>
      <c r="BW37" s="243" t="s">
        <v>1553</v>
      </c>
      <c r="BX37" s="243" t="s">
        <v>1554</v>
      </c>
      <c r="BY37" s="243" t="s">
        <v>1555</v>
      </c>
      <c r="BZ37" s="243" t="s">
        <v>1556</v>
      </c>
      <c r="CA37" s="243" t="s">
        <v>1557</v>
      </c>
      <c r="CB37" s="243" t="s">
        <v>1558</v>
      </c>
      <c r="CC37" s="243" t="s">
        <v>1559</v>
      </c>
      <c r="CD37" s="243" t="s">
        <v>1560</v>
      </c>
      <c r="CE37" s="243" t="s">
        <v>1561</v>
      </c>
      <c r="CF37" s="243" t="s">
        <v>1562</v>
      </c>
      <c r="CG37" s="243" t="s">
        <v>1563</v>
      </c>
      <c r="CH37" s="243" t="s">
        <v>1564</v>
      </c>
      <c r="CI37" s="243" t="s">
        <v>1565</v>
      </c>
      <c r="CJ37" s="243" t="s">
        <v>1566</v>
      </c>
      <c r="CK37" s="243" t="s">
        <v>1567</v>
      </c>
      <c r="CL37" s="243" t="s">
        <v>1568</v>
      </c>
      <c r="CM37" s="243" t="s">
        <v>1569</v>
      </c>
      <c r="CN37" s="243" t="s">
        <v>1570</v>
      </c>
      <c r="CO37" s="243" t="s">
        <v>1571</v>
      </c>
      <c r="CP37" s="243" t="s">
        <v>1572</v>
      </c>
      <c r="CQ37" s="243" t="s">
        <v>1573</v>
      </c>
      <c r="CR37" s="243" t="s">
        <v>1574</v>
      </c>
      <c r="CS37" s="243" t="s">
        <v>1575</v>
      </c>
      <c r="CT37" s="243" t="s">
        <v>1576</v>
      </c>
      <c r="CU37" s="243" t="s">
        <v>1577</v>
      </c>
      <c r="CV37" s="243" t="s">
        <v>1578</v>
      </c>
      <c r="CW37" s="243" t="s">
        <v>1579</v>
      </c>
      <c r="CX37" s="243" t="s">
        <v>1580</v>
      </c>
      <c r="CY37" s="243" t="s">
        <v>1581</v>
      </c>
      <c r="CZ37" s="243" t="s">
        <v>1582</v>
      </c>
      <c r="DA37" s="243" t="s">
        <v>1583</v>
      </c>
      <c r="DB37" s="243" t="s">
        <v>1584</v>
      </c>
      <c r="DC37" s="243" t="s">
        <v>1585</v>
      </c>
      <c r="DD37" s="243" t="s">
        <v>1586</v>
      </c>
      <c r="DE37" s="243" t="s">
        <v>1587</v>
      </c>
      <c r="DF37" s="243" t="s">
        <v>1588</v>
      </c>
      <c r="DG37" s="243" t="s">
        <v>1589</v>
      </c>
      <c r="DH37" s="243" t="s">
        <v>1590</v>
      </c>
      <c r="DI37" s="243" t="s">
        <v>1591</v>
      </c>
      <c r="DJ37" s="243" t="s">
        <v>1592</v>
      </c>
      <c r="DK37" s="243" t="s">
        <v>1593</v>
      </c>
      <c r="DL37" s="243" t="s">
        <v>1594</v>
      </c>
      <c r="DM37" s="243" t="s">
        <v>1595</v>
      </c>
      <c r="DN37" s="243" t="s">
        <v>1596</v>
      </c>
      <c r="DO37" s="243" t="s">
        <v>1597</v>
      </c>
      <c r="DP37" s="243" t="s">
        <v>1598</v>
      </c>
      <c r="DQ37" s="243" t="s">
        <v>1599</v>
      </c>
      <c r="DR37" s="243" t="s">
        <v>1600</v>
      </c>
      <c r="DS37" s="243" t="s">
        <v>1601</v>
      </c>
      <c r="DT37" s="243" t="s">
        <v>1602</v>
      </c>
      <c r="DU37" s="243" t="s">
        <v>1603</v>
      </c>
      <c r="DV37" s="243" t="s">
        <v>1604</v>
      </c>
      <c r="DW37" s="243" t="s">
        <v>1605</v>
      </c>
      <c r="DX37" s="243" t="s">
        <v>1606</v>
      </c>
      <c r="DY37" s="243" t="s">
        <v>1607</v>
      </c>
      <c r="DZ37" s="243" t="s">
        <v>1608</v>
      </c>
      <c r="EA37" s="243" t="s">
        <v>1609</v>
      </c>
      <c r="EB37" s="243" t="s">
        <v>1610</v>
      </c>
    </row>
    <row r="38" spans="1:132" s="116" customFormat="1" x14ac:dyDescent="0.3">
      <c r="A38" s="137" t="s">
        <v>233</v>
      </c>
      <c r="B38" s="96" t="s">
        <v>237</v>
      </c>
      <c r="C38" s="138" t="s">
        <v>238</v>
      </c>
      <c r="D38" s="112" t="s">
        <v>239</v>
      </c>
      <c r="E38" s="112" t="s">
        <v>142</v>
      </c>
      <c r="F38" s="112" t="s">
        <v>147</v>
      </c>
      <c r="G38" s="112">
        <v>37980</v>
      </c>
      <c r="H38" s="113" t="s">
        <v>240</v>
      </c>
      <c r="I38" s="243" t="s">
        <v>1611</v>
      </c>
      <c r="J38" s="243" t="s">
        <v>1612</v>
      </c>
      <c r="K38" s="243" t="s">
        <v>1613</v>
      </c>
      <c r="L38" s="243" t="s">
        <v>1614</v>
      </c>
      <c r="M38" s="243" t="s">
        <v>1615</v>
      </c>
      <c r="N38" s="243" t="s">
        <v>1616</v>
      </c>
      <c r="O38" s="243" t="s">
        <v>1617</v>
      </c>
      <c r="P38" s="243" t="s">
        <v>1618</v>
      </c>
      <c r="Q38" s="243" t="s">
        <v>1619</v>
      </c>
      <c r="R38" s="243" t="s">
        <v>1620</v>
      </c>
      <c r="S38" s="243" t="s">
        <v>1621</v>
      </c>
      <c r="T38" s="243" t="s">
        <v>1622</v>
      </c>
      <c r="U38" s="243" t="s">
        <v>1623</v>
      </c>
      <c r="V38" s="243" t="s">
        <v>1624</v>
      </c>
      <c r="W38" s="243" t="s">
        <v>1625</v>
      </c>
      <c r="X38" s="243" t="s">
        <v>1626</v>
      </c>
      <c r="Y38" s="243" t="s">
        <v>1627</v>
      </c>
      <c r="Z38" s="243" t="s">
        <v>1628</v>
      </c>
      <c r="AA38" s="243" t="s">
        <v>1629</v>
      </c>
      <c r="AB38" s="243" t="s">
        <v>1630</v>
      </c>
      <c r="AC38" s="243" t="s">
        <v>1631</v>
      </c>
      <c r="AD38" s="243" t="s">
        <v>1632</v>
      </c>
      <c r="AE38" s="243" t="s">
        <v>1633</v>
      </c>
      <c r="AF38" s="243" t="s">
        <v>1634</v>
      </c>
      <c r="AG38" s="243" t="s">
        <v>1635</v>
      </c>
      <c r="AH38" s="243" t="s">
        <v>1636</v>
      </c>
      <c r="AI38" s="243" t="s">
        <v>1637</v>
      </c>
      <c r="AJ38" s="243" t="s">
        <v>1638</v>
      </c>
      <c r="AK38" s="243" t="s">
        <v>1639</v>
      </c>
      <c r="AL38" s="243" t="s">
        <v>1640</v>
      </c>
      <c r="AM38" s="243" t="s">
        <v>1641</v>
      </c>
      <c r="AN38" s="243" t="s">
        <v>1642</v>
      </c>
      <c r="AO38" s="243" t="s">
        <v>1643</v>
      </c>
      <c r="AP38" s="243" t="s">
        <v>1644</v>
      </c>
      <c r="AQ38" s="243" t="s">
        <v>1645</v>
      </c>
      <c r="AR38" s="243" t="s">
        <v>1646</v>
      </c>
      <c r="AS38" s="243" t="s">
        <v>1647</v>
      </c>
      <c r="AT38" s="243" t="s">
        <v>1648</v>
      </c>
      <c r="AU38" s="243" t="s">
        <v>1649</v>
      </c>
      <c r="AV38" s="243" t="s">
        <v>1650</v>
      </c>
      <c r="AW38" s="243" t="s">
        <v>1651</v>
      </c>
      <c r="AX38" s="243" t="s">
        <v>1652</v>
      </c>
      <c r="AY38" s="243" t="s">
        <v>1653</v>
      </c>
      <c r="AZ38" s="243" t="s">
        <v>1654</v>
      </c>
      <c r="BA38" s="243" t="s">
        <v>1655</v>
      </c>
      <c r="BB38" s="243" t="s">
        <v>1656</v>
      </c>
      <c r="BC38" s="243" t="s">
        <v>1657</v>
      </c>
      <c r="BD38" s="243" t="s">
        <v>1658</v>
      </c>
      <c r="BE38" s="243" t="s">
        <v>1659</v>
      </c>
      <c r="BF38" s="243" t="s">
        <v>1660</v>
      </c>
      <c r="BG38" s="243" t="s">
        <v>1661</v>
      </c>
      <c r="BH38" s="243" t="s">
        <v>1662</v>
      </c>
      <c r="BI38" s="243" t="s">
        <v>1663</v>
      </c>
      <c r="BJ38" s="243" t="s">
        <v>1664</v>
      </c>
      <c r="BK38" s="243" t="s">
        <v>1665</v>
      </c>
      <c r="BL38" s="243" t="s">
        <v>1666</v>
      </c>
      <c r="BM38" s="243" t="s">
        <v>1667</v>
      </c>
      <c r="BN38" s="243" t="s">
        <v>1668</v>
      </c>
      <c r="BO38" s="243" t="s">
        <v>1669</v>
      </c>
      <c r="BP38" s="243" t="s">
        <v>1670</v>
      </c>
      <c r="BQ38" s="243" t="s">
        <v>1671</v>
      </c>
      <c r="BR38" s="243" t="s">
        <v>1672</v>
      </c>
      <c r="BS38" s="243" t="s">
        <v>1673</v>
      </c>
      <c r="BT38" s="243" t="s">
        <v>1674</v>
      </c>
      <c r="BU38" s="243" t="s">
        <v>1675</v>
      </c>
      <c r="BV38" s="243" t="s">
        <v>1676</v>
      </c>
      <c r="BW38" s="243" t="s">
        <v>1677</v>
      </c>
      <c r="BX38" s="243" t="s">
        <v>1678</v>
      </c>
      <c r="BY38" s="243" t="s">
        <v>1679</v>
      </c>
      <c r="BZ38" s="243" t="s">
        <v>1680</v>
      </c>
      <c r="CA38" s="243" t="s">
        <v>1681</v>
      </c>
      <c r="CB38" s="243" t="s">
        <v>1682</v>
      </c>
      <c r="CC38" s="243" t="s">
        <v>1683</v>
      </c>
      <c r="CD38" s="243" t="s">
        <v>1684</v>
      </c>
      <c r="CE38" s="243" t="s">
        <v>1685</v>
      </c>
      <c r="CF38" s="243" t="s">
        <v>1686</v>
      </c>
      <c r="CG38" s="243" t="s">
        <v>1687</v>
      </c>
      <c r="CH38" s="243" t="s">
        <v>1688</v>
      </c>
      <c r="CI38" s="243" t="s">
        <v>1689</v>
      </c>
      <c r="CJ38" s="243" t="s">
        <v>1690</v>
      </c>
      <c r="CK38" s="243" t="s">
        <v>1691</v>
      </c>
      <c r="CL38" s="243" t="s">
        <v>1692</v>
      </c>
      <c r="CM38" s="243" t="s">
        <v>1693</v>
      </c>
      <c r="CN38" s="243" t="s">
        <v>1694</v>
      </c>
      <c r="CO38" s="243" t="s">
        <v>1695</v>
      </c>
      <c r="CP38" s="243" t="s">
        <v>1696</v>
      </c>
      <c r="CQ38" s="243" t="s">
        <v>1697</v>
      </c>
      <c r="CR38" s="243" t="s">
        <v>1698</v>
      </c>
      <c r="CS38" s="243" t="s">
        <v>1699</v>
      </c>
      <c r="CT38" s="243" t="s">
        <v>1700</v>
      </c>
      <c r="CU38" s="243" t="s">
        <v>1701</v>
      </c>
      <c r="CV38" s="243" t="s">
        <v>1702</v>
      </c>
      <c r="CW38" s="243" t="s">
        <v>1703</v>
      </c>
      <c r="CX38" s="243" t="s">
        <v>1704</v>
      </c>
      <c r="CY38" s="243" t="s">
        <v>1705</v>
      </c>
      <c r="CZ38" s="243" t="s">
        <v>1706</v>
      </c>
      <c r="DA38" s="243" t="s">
        <v>1707</v>
      </c>
      <c r="DB38" s="243" t="s">
        <v>1708</v>
      </c>
      <c r="DC38" s="243" t="s">
        <v>1709</v>
      </c>
      <c r="DD38" s="243" t="s">
        <v>1710</v>
      </c>
      <c r="DE38" s="243" t="s">
        <v>1711</v>
      </c>
      <c r="DF38" s="243" t="s">
        <v>1712</v>
      </c>
      <c r="DG38" s="243" t="s">
        <v>1713</v>
      </c>
      <c r="DH38" s="243" t="s">
        <v>1714</v>
      </c>
      <c r="DI38" s="243" t="s">
        <v>1715</v>
      </c>
      <c r="DJ38" s="243" t="s">
        <v>1716</v>
      </c>
      <c r="DK38" s="243" t="s">
        <v>1717</v>
      </c>
      <c r="DL38" s="243" t="s">
        <v>1718</v>
      </c>
      <c r="DM38" s="243" t="s">
        <v>1719</v>
      </c>
      <c r="DN38" s="243" t="s">
        <v>1720</v>
      </c>
      <c r="DO38" s="243" t="s">
        <v>1721</v>
      </c>
      <c r="DP38" s="243" t="s">
        <v>1722</v>
      </c>
      <c r="DQ38" s="243" t="s">
        <v>1723</v>
      </c>
      <c r="DR38" s="243" t="s">
        <v>1724</v>
      </c>
      <c r="DS38" s="243" t="s">
        <v>1725</v>
      </c>
      <c r="DT38" s="243" t="s">
        <v>1726</v>
      </c>
      <c r="DU38" s="243" t="s">
        <v>1727</v>
      </c>
      <c r="DV38" s="243" t="s">
        <v>1728</v>
      </c>
      <c r="DW38" s="243" t="s">
        <v>1729</v>
      </c>
      <c r="DX38" s="243" t="s">
        <v>1730</v>
      </c>
      <c r="DY38" s="243" t="s">
        <v>1731</v>
      </c>
      <c r="DZ38" s="243" t="s">
        <v>1732</v>
      </c>
      <c r="EA38" s="243" t="s">
        <v>1733</v>
      </c>
      <c r="EB38" s="243" t="s">
        <v>1734</v>
      </c>
    </row>
    <row r="39" spans="1:132" s="108" customFormat="1" x14ac:dyDescent="0.3">
      <c r="A39" s="108" t="s">
        <v>165</v>
      </c>
      <c r="B39" s="15" t="s">
        <v>151</v>
      </c>
      <c r="C39" s="144" t="s">
        <v>162</v>
      </c>
      <c r="D39" s="108" t="s">
        <v>163</v>
      </c>
      <c r="E39" s="108" t="s">
        <v>142</v>
      </c>
      <c r="F39" s="108" t="s">
        <v>143</v>
      </c>
      <c r="G39" s="108">
        <v>16980</v>
      </c>
      <c r="H39" s="117">
        <v>30041</v>
      </c>
      <c r="I39" s="244" t="s">
        <v>1735</v>
      </c>
      <c r="J39" s="244" t="s">
        <v>1736</v>
      </c>
      <c r="K39" s="244" t="s">
        <v>1737</v>
      </c>
      <c r="L39" s="244" t="s">
        <v>1738</v>
      </c>
      <c r="M39" s="244" t="s">
        <v>1739</v>
      </c>
      <c r="N39" s="244" t="s">
        <v>1740</v>
      </c>
      <c r="O39" s="244" t="s">
        <v>1741</v>
      </c>
      <c r="P39" s="244" t="s">
        <v>1742</v>
      </c>
      <c r="Q39" s="244" t="s">
        <v>1743</v>
      </c>
      <c r="R39" s="244" t="s">
        <v>1744</v>
      </c>
      <c r="S39" s="244" t="s">
        <v>1745</v>
      </c>
      <c r="T39" s="244" t="s">
        <v>1746</v>
      </c>
      <c r="U39" s="244" t="s">
        <v>1747</v>
      </c>
      <c r="V39" s="244" t="s">
        <v>1748</v>
      </c>
      <c r="W39" s="244" t="s">
        <v>1749</v>
      </c>
      <c r="X39" s="244" t="s">
        <v>1750</v>
      </c>
      <c r="Y39" s="244" t="s">
        <v>1751</v>
      </c>
      <c r="Z39" s="244" t="s">
        <v>1752</v>
      </c>
      <c r="AA39" s="244" t="s">
        <v>1753</v>
      </c>
      <c r="AB39" s="244" t="s">
        <v>1754</v>
      </c>
      <c r="AC39" s="244" t="s">
        <v>1755</v>
      </c>
      <c r="AD39" s="244" t="s">
        <v>1756</v>
      </c>
      <c r="AE39" s="244" t="s">
        <v>1757</v>
      </c>
      <c r="AF39" s="244" t="s">
        <v>1758</v>
      </c>
      <c r="AG39" s="244" t="s">
        <v>1759</v>
      </c>
      <c r="AH39" s="244" t="s">
        <v>1760</v>
      </c>
      <c r="AI39" s="244" t="s">
        <v>1761</v>
      </c>
      <c r="AJ39" s="244" t="s">
        <v>1762</v>
      </c>
      <c r="AK39" s="244" t="s">
        <v>1763</v>
      </c>
      <c r="AL39" s="244" t="s">
        <v>1764</v>
      </c>
      <c r="AM39" s="244" t="s">
        <v>1765</v>
      </c>
      <c r="AN39" s="244" t="s">
        <v>1766</v>
      </c>
      <c r="AO39" s="244" t="s">
        <v>1767</v>
      </c>
      <c r="AP39" s="244" t="s">
        <v>1768</v>
      </c>
      <c r="AQ39" s="244" t="s">
        <v>1769</v>
      </c>
      <c r="AR39" s="244" t="s">
        <v>1770</v>
      </c>
      <c r="AS39" s="244" t="s">
        <v>1771</v>
      </c>
      <c r="AT39" s="244" t="s">
        <v>1772</v>
      </c>
      <c r="AU39" s="244" t="s">
        <v>1773</v>
      </c>
      <c r="AV39" s="244" t="s">
        <v>1774</v>
      </c>
      <c r="AW39" s="244" t="s">
        <v>1775</v>
      </c>
      <c r="AX39" s="244" t="s">
        <v>1776</v>
      </c>
      <c r="AY39" s="244" t="s">
        <v>1777</v>
      </c>
      <c r="AZ39" s="244" t="s">
        <v>1778</v>
      </c>
      <c r="BA39" s="244" t="s">
        <v>1779</v>
      </c>
      <c r="BB39" s="244" t="s">
        <v>1780</v>
      </c>
      <c r="BC39" s="244" t="s">
        <v>1781</v>
      </c>
      <c r="BD39" s="244" t="s">
        <v>1782</v>
      </c>
      <c r="BE39" s="244" t="s">
        <v>1783</v>
      </c>
      <c r="BF39" s="244" t="s">
        <v>1784</v>
      </c>
      <c r="BG39" s="244" t="s">
        <v>1785</v>
      </c>
      <c r="BH39" s="244" t="s">
        <v>1786</v>
      </c>
      <c r="BI39" s="244" t="s">
        <v>1787</v>
      </c>
      <c r="BJ39" s="244" t="s">
        <v>1788</v>
      </c>
      <c r="BK39" s="244" t="s">
        <v>1789</v>
      </c>
      <c r="BL39" s="244" t="s">
        <v>1790</v>
      </c>
      <c r="BM39" s="244" t="s">
        <v>1791</v>
      </c>
      <c r="BN39" s="244" t="s">
        <v>1792</v>
      </c>
      <c r="BO39" s="244" t="s">
        <v>1793</v>
      </c>
      <c r="BP39" s="244" t="s">
        <v>1794</v>
      </c>
      <c r="BQ39" s="244" t="s">
        <v>1795</v>
      </c>
      <c r="BR39" s="244" t="s">
        <v>1796</v>
      </c>
      <c r="BS39" s="244" t="s">
        <v>1797</v>
      </c>
      <c r="BT39" s="244" t="s">
        <v>1798</v>
      </c>
      <c r="BU39" s="244" t="s">
        <v>1799</v>
      </c>
      <c r="BV39" s="244" t="s">
        <v>1800</v>
      </c>
      <c r="BW39" s="244" t="s">
        <v>1801</v>
      </c>
      <c r="BX39" s="244" t="s">
        <v>1802</v>
      </c>
      <c r="BY39" s="244" t="s">
        <v>1803</v>
      </c>
      <c r="BZ39" s="244" t="s">
        <v>1804</v>
      </c>
      <c r="CA39" s="244" t="s">
        <v>1805</v>
      </c>
      <c r="CB39" s="244" t="s">
        <v>1806</v>
      </c>
      <c r="CC39" s="244" t="s">
        <v>1807</v>
      </c>
      <c r="CD39" s="244" t="s">
        <v>1808</v>
      </c>
      <c r="CE39" s="244" t="s">
        <v>1809</v>
      </c>
      <c r="CF39" s="244" t="s">
        <v>1810</v>
      </c>
      <c r="CG39" s="244" t="s">
        <v>1811</v>
      </c>
      <c r="CH39" s="244" t="s">
        <v>1812</v>
      </c>
      <c r="CI39" s="244" t="s">
        <v>1813</v>
      </c>
      <c r="CJ39" s="244" t="s">
        <v>1814</v>
      </c>
      <c r="CK39" s="244" t="s">
        <v>1815</v>
      </c>
      <c r="CL39" s="244" t="s">
        <v>1816</v>
      </c>
      <c r="CM39" s="244" t="s">
        <v>1817</v>
      </c>
      <c r="CN39" s="244" t="s">
        <v>1818</v>
      </c>
      <c r="CO39" s="244" t="s">
        <v>1819</v>
      </c>
      <c r="CP39" s="244" t="s">
        <v>1820</v>
      </c>
      <c r="CQ39" s="244" t="s">
        <v>1821</v>
      </c>
      <c r="CR39" s="244" t="s">
        <v>1822</v>
      </c>
      <c r="CS39" s="244" t="s">
        <v>1823</v>
      </c>
      <c r="CT39" s="244" t="s">
        <v>1824</v>
      </c>
      <c r="CU39" s="244" t="s">
        <v>1825</v>
      </c>
      <c r="CV39" s="244" t="s">
        <v>1826</v>
      </c>
      <c r="CW39" s="244" t="s">
        <v>1827</v>
      </c>
      <c r="CX39" s="244" t="s">
        <v>1828</v>
      </c>
      <c r="CY39" s="244" t="s">
        <v>1829</v>
      </c>
      <c r="CZ39" s="244" t="s">
        <v>1830</v>
      </c>
      <c r="DA39" s="244" t="s">
        <v>1831</v>
      </c>
      <c r="DB39" s="244" t="s">
        <v>1832</v>
      </c>
      <c r="DC39" s="244" t="s">
        <v>1833</v>
      </c>
      <c r="DD39" s="244" t="s">
        <v>1834</v>
      </c>
      <c r="DE39" s="244" t="s">
        <v>1835</v>
      </c>
      <c r="DF39" s="244" t="s">
        <v>1836</v>
      </c>
      <c r="DG39" s="244" t="s">
        <v>1837</v>
      </c>
      <c r="DH39" s="244" t="s">
        <v>1838</v>
      </c>
      <c r="DI39" s="244" t="s">
        <v>1839</v>
      </c>
      <c r="DJ39" s="244" t="s">
        <v>1840</v>
      </c>
      <c r="DK39" s="244" t="s">
        <v>1841</v>
      </c>
      <c r="DL39" s="244" t="s">
        <v>1842</v>
      </c>
      <c r="DM39" s="244" t="s">
        <v>1843</v>
      </c>
      <c r="DN39" s="244" t="s">
        <v>1844</v>
      </c>
      <c r="DO39" s="244" t="s">
        <v>1845</v>
      </c>
      <c r="DP39" s="244" t="s">
        <v>1846</v>
      </c>
      <c r="DQ39" s="244" t="s">
        <v>1847</v>
      </c>
      <c r="DR39" s="244" t="s">
        <v>1848</v>
      </c>
      <c r="DS39" s="244" t="s">
        <v>1849</v>
      </c>
      <c r="DT39" s="244" t="s">
        <v>1850</v>
      </c>
      <c r="DU39" s="244" t="s">
        <v>1851</v>
      </c>
      <c r="DV39" s="244" t="s">
        <v>1852</v>
      </c>
      <c r="DW39" s="244" t="s">
        <v>1853</v>
      </c>
      <c r="DX39" s="244" t="s">
        <v>1854</v>
      </c>
      <c r="DY39" s="244" t="s">
        <v>1855</v>
      </c>
      <c r="DZ39" s="244" t="s">
        <v>1856</v>
      </c>
      <c r="EA39" s="244" t="s">
        <v>1857</v>
      </c>
      <c r="EB39" s="244" t="s">
        <v>1858</v>
      </c>
    </row>
    <row r="40" spans="1:132" s="108" customFormat="1" x14ac:dyDescent="0.3">
      <c r="A40" s="108" t="s">
        <v>167</v>
      </c>
      <c r="B40" s="15" t="s">
        <v>155</v>
      </c>
      <c r="C40" s="144" t="s">
        <v>162</v>
      </c>
      <c r="D40" s="108" t="s">
        <v>163</v>
      </c>
      <c r="E40" s="108" t="s">
        <v>142</v>
      </c>
      <c r="F40" s="108" t="s">
        <v>143</v>
      </c>
      <c r="G40" s="108">
        <v>19820</v>
      </c>
      <c r="H40" s="117">
        <v>30041</v>
      </c>
      <c r="I40" s="244" t="s">
        <v>1859</v>
      </c>
      <c r="J40" s="244" t="s">
        <v>1860</v>
      </c>
      <c r="K40" s="244" t="s">
        <v>1861</v>
      </c>
      <c r="L40" s="244" t="s">
        <v>1862</v>
      </c>
      <c r="M40" s="244" t="s">
        <v>1863</v>
      </c>
      <c r="N40" s="244" t="s">
        <v>1864</v>
      </c>
      <c r="O40" s="244" t="s">
        <v>1865</v>
      </c>
      <c r="P40" s="244" t="s">
        <v>1866</v>
      </c>
      <c r="Q40" s="244" t="s">
        <v>1867</v>
      </c>
      <c r="R40" s="244" t="s">
        <v>1868</v>
      </c>
      <c r="S40" s="244" t="s">
        <v>1869</v>
      </c>
      <c r="T40" s="244" t="s">
        <v>1870</v>
      </c>
      <c r="U40" s="244" t="s">
        <v>1871</v>
      </c>
      <c r="V40" s="244" t="s">
        <v>1872</v>
      </c>
      <c r="W40" s="244" t="s">
        <v>1873</v>
      </c>
      <c r="X40" s="244" t="s">
        <v>1874</v>
      </c>
      <c r="Y40" s="244" t="s">
        <v>1875</v>
      </c>
      <c r="Z40" s="244" t="s">
        <v>1876</v>
      </c>
      <c r="AA40" s="244" t="s">
        <v>1877</v>
      </c>
      <c r="AB40" s="244" t="s">
        <v>1878</v>
      </c>
      <c r="AC40" s="244" t="s">
        <v>1879</v>
      </c>
      <c r="AD40" s="244" t="s">
        <v>1880</v>
      </c>
      <c r="AE40" s="244" t="s">
        <v>1881</v>
      </c>
      <c r="AF40" s="244" t="s">
        <v>1882</v>
      </c>
      <c r="AG40" s="244" t="s">
        <v>1883</v>
      </c>
      <c r="AH40" s="244" t="s">
        <v>1884</v>
      </c>
      <c r="AI40" s="244" t="s">
        <v>1885</v>
      </c>
      <c r="AJ40" s="244" t="s">
        <v>1886</v>
      </c>
      <c r="AK40" s="244" t="s">
        <v>1887</v>
      </c>
      <c r="AL40" s="244" t="s">
        <v>1888</v>
      </c>
      <c r="AM40" s="244" t="s">
        <v>1889</v>
      </c>
      <c r="AN40" s="244" t="s">
        <v>1890</v>
      </c>
      <c r="AO40" s="244" t="s">
        <v>1891</v>
      </c>
      <c r="AP40" s="244" t="s">
        <v>1892</v>
      </c>
      <c r="AQ40" s="244" t="s">
        <v>1893</v>
      </c>
      <c r="AR40" s="244" t="s">
        <v>1894</v>
      </c>
      <c r="AS40" s="244" t="s">
        <v>1895</v>
      </c>
      <c r="AT40" s="244" t="s">
        <v>1896</v>
      </c>
      <c r="AU40" s="244" t="s">
        <v>1897</v>
      </c>
      <c r="AV40" s="244" t="s">
        <v>1898</v>
      </c>
      <c r="AW40" s="244" t="s">
        <v>1899</v>
      </c>
      <c r="AX40" s="244" t="s">
        <v>1900</v>
      </c>
      <c r="AY40" s="244" t="s">
        <v>1901</v>
      </c>
      <c r="AZ40" s="244" t="s">
        <v>1902</v>
      </c>
      <c r="BA40" s="244" t="s">
        <v>1903</v>
      </c>
      <c r="BB40" s="244" t="s">
        <v>1904</v>
      </c>
      <c r="BC40" s="244" t="s">
        <v>1905</v>
      </c>
      <c r="BD40" s="244" t="s">
        <v>1906</v>
      </c>
      <c r="BE40" s="244" t="s">
        <v>1907</v>
      </c>
      <c r="BF40" s="244" t="s">
        <v>1908</v>
      </c>
      <c r="BG40" s="244" t="s">
        <v>1909</v>
      </c>
      <c r="BH40" s="244" t="s">
        <v>1910</v>
      </c>
      <c r="BI40" s="244" t="s">
        <v>1911</v>
      </c>
      <c r="BJ40" s="244" t="s">
        <v>1912</v>
      </c>
      <c r="BK40" s="244" t="s">
        <v>1913</v>
      </c>
      <c r="BL40" s="244" t="s">
        <v>1914</v>
      </c>
      <c r="BM40" s="244" t="s">
        <v>1915</v>
      </c>
      <c r="BN40" s="244" t="s">
        <v>1916</v>
      </c>
      <c r="BO40" s="244" t="s">
        <v>1917</v>
      </c>
      <c r="BP40" s="244" t="s">
        <v>1918</v>
      </c>
      <c r="BQ40" s="244" t="s">
        <v>1919</v>
      </c>
      <c r="BR40" s="244" t="s">
        <v>1920</v>
      </c>
      <c r="BS40" s="244" t="s">
        <v>1921</v>
      </c>
      <c r="BT40" s="244" t="s">
        <v>1922</v>
      </c>
      <c r="BU40" s="244" t="s">
        <v>1923</v>
      </c>
      <c r="BV40" s="244" t="s">
        <v>1924</v>
      </c>
      <c r="BW40" s="244" t="s">
        <v>1925</v>
      </c>
      <c r="BX40" s="244" t="s">
        <v>1926</v>
      </c>
      <c r="BY40" s="244" t="s">
        <v>1927</v>
      </c>
      <c r="BZ40" s="244" t="s">
        <v>1928</v>
      </c>
      <c r="CA40" s="244" t="s">
        <v>1929</v>
      </c>
      <c r="CB40" s="244" t="s">
        <v>1930</v>
      </c>
      <c r="CC40" s="244" t="s">
        <v>1931</v>
      </c>
      <c r="CD40" s="244" t="s">
        <v>1932</v>
      </c>
      <c r="CE40" s="244" t="s">
        <v>1933</v>
      </c>
      <c r="CF40" s="244" t="s">
        <v>1934</v>
      </c>
      <c r="CG40" s="244" t="s">
        <v>1935</v>
      </c>
      <c r="CH40" s="244" t="s">
        <v>1936</v>
      </c>
      <c r="CI40" s="244" t="s">
        <v>1937</v>
      </c>
      <c r="CJ40" s="244" t="s">
        <v>1938</v>
      </c>
      <c r="CK40" s="244" t="s">
        <v>1939</v>
      </c>
      <c r="CL40" s="244" t="s">
        <v>1940</v>
      </c>
      <c r="CM40" s="244" t="s">
        <v>1941</v>
      </c>
      <c r="CN40" s="244" t="s">
        <v>1942</v>
      </c>
      <c r="CO40" s="244" t="s">
        <v>1943</v>
      </c>
      <c r="CP40" s="244" t="s">
        <v>1944</v>
      </c>
      <c r="CQ40" s="244" t="s">
        <v>1945</v>
      </c>
      <c r="CR40" s="244" t="s">
        <v>1946</v>
      </c>
      <c r="CS40" s="244" t="s">
        <v>1947</v>
      </c>
      <c r="CT40" s="244" t="s">
        <v>1948</v>
      </c>
      <c r="CU40" s="244" t="s">
        <v>1949</v>
      </c>
      <c r="CV40" s="244" t="s">
        <v>1950</v>
      </c>
      <c r="CW40" s="244" t="s">
        <v>1951</v>
      </c>
      <c r="CX40" s="244" t="s">
        <v>1952</v>
      </c>
      <c r="CY40" s="244" t="s">
        <v>1953</v>
      </c>
      <c r="CZ40" s="244" t="s">
        <v>1954</v>
      </c>
      <c r="DA40" s="244" t="s">
        <v>1955</v>
      </c>
      <c r="DB40" s="244" t="s">
        <v>1956</v>
      </c>
      <c r="DC40" s="244" t="s">
        <v>1957</v>
      </c>
      <c r="DD40" s="244" t="s">
        <v>1958</v>
      </c>
      <c r="DE40" s="244" t="s">
        <v>1959</v>
      </c>
      <c r="DF40" s="244" t="s">
        <v>1960</v>
      </c>
      <c r="DG40" s="244" t="s">
        <v>1961</v>
      </c>
      <c r="DH40" s="244" t="s">
        <v>1962</v>
      </c>
      <c r="DI40" s="244" t="s">
        <v>1963</v>
      </c>
      <c r="DJ40" s="244" t="s">
        <v>1964</v>
      </c>
      <c r="DK40" s="244" t="s">
        <v>1965</v>
      </c>
      <c r="DL40" s="244" t="s">
        <v>1966</v>
      </c>
      <c r="DM40" s="244" t="s">
        <v>1967</v>
      </c>
      <c r="DN40" s="244" t="s">
        <v>1968</v>
      </c>
      <c r="DO40" s="244" t="s">
        <v>1969</v>
      </c>
      <c r="DP40" s="244" t="s">
        <v>1970</v>
      </c>
      <c r="DQ40" s="244" t="s">
        <v>1971</v>
      </c>
      <c r="DR40" s="244" t="s">
        <v>1972</v>
      </c>
      <c r="DS40" s="244" t="s">
        <v>1973</v>
      </c>
      <c r="DT40" s="244" t="s">
        <v>1974</v>
      </c>
      <c r="DU40" s="244" t="s">
        <v>1975</v>
      </c>
      <c r="DV40" s="244" t="s">
        <v>1976</v>
      </c>
      <c r="DW40" s="244" t="s">
        <v>1977</v>
      </c>
      <c r="DX40" s="244" t="s">
        <v>1978</v>
      </c>
      <c r="DY40" s="244" t="s">
        <v>1979</v>
      </c>
      <c r="DZ40" s="244" t="s">
        <v>1980</v>
      </c>
      <c r="EA40" s="244" t="s">
        <v>1981</v>
      </c>
      <c r="EB40" s="244" t="s">
        <v>1982</v>
      </c>
    </row>
    <row r="41" spans="1:132" s="108" customFormat="1" x14ac:dyDescent="0.3">
      <c r="A41" s="108" t="s">
        <v>164</v>
      </c>
      <c r="B41" s="15" t="s">
        <v>149</v>
      </c>
      <c r="C41" s="144" t="s">
        <v>162</v>
      </c>
      <c r="D41" s="108" t="s">
        <v>163</v>
      </c>
      <c r="E41" s="108" t="s">
        <v>142</v>
      </c>
      <c r="F41" s="108" t="s">
        <v>143</v>
      </c>
      <c r="G41" s="108">
        <v>31080</v>
      </c>
      <c r="H41" s="117">
        <v>30041</v>
      </c>
      <c r="I41" s="244" t="s">
        <v>1983</v>
      </c>
      <c r="J41" s="244" t="s">
        <v>1984</v>
      </c>
      <c r="K41" s="244" t="s">
        <v>1985</v>
      </c>
      <c r="L41" s="244" t="s">
        <v>1986</v>
      </c>
      <c r="M41" s="244" t="s">
        <v>1987</v>
      </c>
      <c r="N41" s="244" t="s">
        <v>1988</v>
      </c>
      <c r="O41" s="244" t="s">
        <v>1989</v>
      </c>
      <c r="P41" s="244" t="s">
        <v>1990</v>
      </c>
      <c r="Q41" s="244" t="s">
        <v>1991</v>
      </c>
      <c r="R41" s="244" t="s">
        <v>1992</v>
      </c>
      <c r="S41" s="244" t="s">
        <v>1993</v>
      </c>
      <c r="T41" s="244" t="s">
        <v>1994</v>
      </c>
      <c r="U41" s="244" t="s">
        <v>1995</v>
      </c>
      <c r="V41" s="244" t="s">
        <v>1996</v>
      </c>
      <c r="W41" s="244" t="s">
        <v>1997</v>
      </c>
      <c r="X41" s="244" t="s">
        <v>1998</v>
      </c>
      <c r="Y41" s="244" t="s">
        <v>1999</v>
      </c>
      <c r="Z41" s="244" t="s">
        <v>2000</v>
      </c>
      <c r="AA41" s="244" t="s">
        <v>2001</v>
      </c>
      <c r="AB41" s="244" t="s">
        <v>2002</v>
      </c>
      <c r="AC41" s="244" t="s">
        <v>2003</v>
      </c>
      <c r="AD41" s="244" t="s">
        <v>2004</v>
      </c>
      <c r="AE41" s="244" t="s">
        <v>2005</v>
      </c>
      <c r="AF41" s="244" t="s">
        <v>2006</v>
      </c>
      <c r="AG41" s="244" t="s">
        <v>2007</v>
      </c>
      <c r="AH41" s="244" t="s">
        <v>2008</v>
      </c>
      <c r="AI41" s="244" t="s">
        <v>2009</v>
      </c>
      <c r="AJ41" s="244" t="s">
        <v>2010</v>
      </c>
      <c r="AK41" s="244" t="s">
        <v>2011</v>
      </c>
      <c r="AL41" s="244" t="s">
        <v>2012</v>
      </c>
      <c r="AM41" s="244" t="s">
        <v>2013</v>
      </c>
      <c r="AN41" s="244" t="s">
        <v>2014</v>
      </c>
      <c r="AO41" s="244" t="s">
        <v>2015</v>
      </c>
      <c r="AP41" s="244" t="s">
        <v>2016</v>
      </c>
      <c r="AQ41" s="244" t="s">
        <v>2017</v>
      </c>
      <c r="AR41" s="244" t="s">
        <v>2018</v>
      </c>
      <c r="AS41" s="244" t="s">
        <v>2019</v>
      </c>
      <c r="AT41" s="244" t="s">
        <v>2020</v>
      </c>
      <c r="AU41" s="244" t="s">
        <v>2021</v>
      </c>
      <c r="AV41" s="244" t="s">
        <v>2022</v>
      </c>
      <c r="AW41" s="244" t="s">
        <v>2023</v>
      </c>
      <c r="AX41" s="244" t="s">
        <v>2024</v>
      </c>
      <c r="AY41" s="244" t="s">
        <v>2025</v>
      </c>
      <c r="AZ41" s="244" t="s">
        <v>2026</v>
      </c>
      <c r="BA41" s="244" t="s">
        <v>2027</v>
      </c>
      <c r="BB41" s="244" t="s">
        <v>2028</v>
      </c>
      <c r="BC41" s="244" t="s">
        <v>2029</v>
      </c>
      <c r="BD41" s="244" t="s">
        <v>2030</v>
      </c>
      <c r="BE41" s="244" t="s">
        <v>2031</v>
      </c>
      <c r="BF41" s="244" t="s">
        <v>2032</v>
      </c>
      <c r="BG41" s="244" t="s">
        <v>2033</v>
      </c>
      <c r="BH41" s="244" t="s">
        <v>2034</v>
      </c>
      <c r="BI41" s="244" t="s">
        <v>2035</v>
      </c>
      <c r="BJ41" s="244" t="s">
        <v>2036</v>
      </c>
      <c r="BK41" s="244" t="s">
        <v>2037</v>
      </c>
      <c r="BL41" s="244" t="s">
        <v>2038</v>
      </c>
      <c r="BM41" s="244" t="s">
        <v>2039</v>
      </c>
      <c r="BN41" s="244" t="s">
        <v>2040</v>
      </c>
      <c r="BO41" s="244" t="s">
        <v>2041</v>
      </c>
      <c r="BP41" s="244" t="s">
        <v>2042</v>
      </c>
      <c r="BQ41" s="244" t="s">
        <v>2043</v>
      </c>
      <c r="BR41" s="244" t="s">
        <v>2044</v>
      </c>
      <c r="BS41" s="244" t="s">
        <v>2045</v>
      </c>
      <c r="BT41" s="244" t="s">
        <v>2046</v>
      </c>
      <c r="BU41" s="244" t="s">
        <v>2047</v>
      </c>
      <c r="BV41" s="244" t="s">
        <v>2048</v>
      </c>
      <c r="BW41" s="244" t="s">
        <v>2049</v>
      </c>
      <c r="BX41" s="244" t="s">
        <v>2050</v>
      </c>
      <c r="BY41" s="244" t="s">
        <v>2051</v>
      </c>
      <c r="BZ41" s="244" t="s">
        <v>2052</v>
      </c>
      <c r="CA41" s="244" t="s">
        <v>2053</v>
      </c>
      <c r="CB41" s="244" t="s">
        <v>2054</v>
      </c>
      <c r="CC41" s="244" t="s">
        <v>2055</v>
      </c>
      <c r="CD41" s="244" t="s">
        <v>2056</v>
      </c>
      <c r="CE41" s="244" t="s">
        <v>2057</v>
      </c>
      <c r="CF41" s="244" t="s">
        <v>2058</v>
      </c>
      <c r="CG41" s="244" t="s">
        <v>2059</v>
      </c>
      <c r="CH41" s="244" t="s">
        <v>2060</v>
      </c>
      <c r="CI41" s="244" t="s">
        <v>2061</v>
      </c>
      <c r="CJ41" s="244" t="s">
        <v>2062</v>
      </c>
      <c r="CK41" s="244" t="s">
        <v>2063</v>
      </c>
      <c r="CL41" s="244" t="s">
        <v>2064</v>
      </c>
      <c r="CM41" s="244" t="s">
        <v>2065</v>
      </c>
      <c r="CN41" s="244" t="s">
        <v>2066</v>
      </c>
      <c r="CO41" s="244" t="s">
        <v>2067</v>
      </c>
      <c r="CP41" s="244" t="s">
        <v>2068</v>
      </c>
      <c r="CQ41" s="244" t="s">
        <v>2069</v>
      </c>
      <c r="CR41" s="244" t="s">
        <v>2070</v>
      </c>
      <c r="CS41" s="244" t="s">
        <v>2071</v>
      </c>
      <c r="CT41" s="244" t="s">
        <v>2072</v>
      </c>
      <c r="CU41" s="244" t="s">
        <v>2073</v>
      </c>
      <c r="CV41" s="244" t="s">
        <v>2074</v>
      </c>
      <c r="CW41" s="244" t="s">
        <v>2075</v>
      </c>
      <c r="CX41" s="244" t="s">
        <v>2076</v>
      </c>
      <c r="CY41" s="244" t="s">
        <v>2077</v>
      </c>
      <c r="CZ41" s="244" t="s">
        <v>2078</v>
      </c>
      <c r="DA41" s="244" t="s">
        <v>2079</v>
      </c>
      <c r="DB41" s="244" t="s">
        <v>2080</v>
      </c>
      <c r="DC41" s="244" t="s">
        <v>2081</v>
      </c>
      <c r="DD41" s="244" t="s">
        <v>2082</v>
      </c>
      <c r="DE41" s="244" t="s">
        <v>2083</v>
      </c>
      <c r="DF41" s="244" t="s">
        <v>2084</v>
      </c>
      <c r="DG41" s="244" t="s">
        <v>2085</v>
      </c>
      <c r="DH41" s="244" t="s">
        <v>2086</v>
      </c>
      <c r="DI41" s="244" t="s">
        <v>2087</v>
      </c>
      <c r="DJ41" s="244" t="s">
        <v>2088</v>
      </c>
      <c r="DK41" s="244" t="s">
        <v>2089</v>
      </c>
      <c r="DL41" s="244" t="s">
        <v>2090</v>
      </c>
      <c r="DM41" s="244" t="s">
        <v>2091</v>
      </c>
      <c r="DN41" s="244" t="s">
        <v>2092</v>
      </c>
      <c r="DO41" s="244" t="s">
        <v>2093</v>
      </c>
      <c r="DP41" s="244" t="s">
        <v>2094</v>
      </c>
      <c r="DQ41" s="244" t="s">
        <v>2095</v>
      </c>
      <c r="DR41" s="244" t="s">
        <v>2096</v>
      </c>
      <c r="DS41" s="244" t="s">
        <v>2097</v>
      </c>
      <c r="DT41" s="244" t="s">
        <v>2098</v>
      </c>
      <c r="DU41" s="244" t="s">
        <v>2099</v>
      </c>
      <c r="DV41" s="244" t="s">
        <v>2100</v>
      </c>
      <c r="DW41" s="244" t="s">
        <v>2101</v>
      </c>
      <c r="DX41" s="244" t="s">
        <v>2102</v>
      </c>
      <c r="DY41" s="244" t="s">
        <v>2103</v>
      </c>
      <c r="DZ41" s="244" t="s">
        <v>2104</v>
      </c>
      <c r="EA41" s="244" t="s">
        <v>2105</v>
      </c>
      <c r="EB41" s="244" t="s">
        <v>2106</v>
      </c>
    </row>
    <row r="42" spans="1:132" s="108" customFormat="1" x14ac:dyDescent="0.3">
      <c r="A42" s="145" t="s">
        <v>166</v>
      </c>
      <c r="B42" s="15" t="s">
        <v>153</v>
      </c>
      <c r="C42" s="144" t="s">
        <v>162</v>
      </c>
      <c r="D42" s="108" t="s">
        <v>163</v>
      </c>
      <c r="E42" s="108" t="s">
        <v>142</v>
      </c>
      <c r="F42" s="108" t="s">
        <v>143</v>
      </c>
      <c r="G42" s="108">
        <v>37980</v>
      </c>
      <c r="H42" s="117">
        <v>30041</v>
      </c>
      <c r="I42" s="244" t="s">
        <v>2107</v>
      </c>
      <c r="J42" s="244" t="s">
        <v>2108</v>
      </c>
      <c r="K42" s="244" t="s">
        <v>2109</v>
      </c>
      <c r="L42" s="244" t="s">
        <v>2110</v>
      </c>
      <c r="M42" s="244" t="s">
        <v>2111</v>
      </c>
      <c r="N42" s="244" t="s">
        <v>2112</v>
      </c>
      <c r="O42" s="244" t="s">
        <v>2113</v>
      </c>
      <c r="P42" s="244" t="s">
        <v>2114</v>
      </c>
      <c r="Q42" s="244" t="s">
        <v>2115</v>
      </c>
      <c r="R42" s="244" t="s">
        <v>2116</v>
      </c>
      <c r="S42" s="244" t="s">
        <v>2117</v>
      </c>
      <c r="T42" s="244" t="s">
        <v>2118</v>
      </c>
      <c r="U42" s="244" t="s">
        <v>2119</v>
      </c>
      <c r="V42" s="244" t="s">
        <v>2120</v>
      </c>
      <c r="W42" s="244" t="s">
        <v>2121</v>
      </c>
      <c r="X42" s="244" t="s">
        <v>2122</v>
      </c>
      <c r="Y42" s="244" t="s">
        <v>2123</v>
      </c>
      <c r="Z42" s="244" t="s">
        <v>2124</v>
      </c>
      <c r="AA42" s="244" t="s">
        <v>2125</v>
      </c>
      <c r="AB42" s="244" t="s">
        <v>2126</v>
      </c>
      <c r="AC42" s="244" t="s">
        <v>2127</v>
      </c>
      <c r="AD42" s="244" t="s">
        <v>2128</v>
      </c>
      <c r="AE42" s="244" t="s">
        <v>2129</v>
      </c>
      <c r="AF42" s="244" t="s">
        <v>2130</v>
      </c>
      <c r="AG42" s="244" t="s">
        <v>2131</v>
      </c>
      <c r="AH42" s="244" t="s">
        <v>2132</v>
      </c>
      <c r="AI42" s="244" t="s">
        <v>2133</v>
      </c>
      <c r="AJ42" s="244" t="s">
        <v>2134</v>
      </c>
      <c r="AK42" s="244" t="s">
        <v>2135</v>
      </c>
      <c r="AL42" s="244" t="s">
        <v>2136</v>
      </c>
      <c r="AM42" s="244" t="s">
        <v>2137</v>
      </c>
      <c r="AN42" s="244" t="s">
        <v>2138</v>
      </c>
      <c r="AO42" s="244" t="s">
        <v>2139</v>
      </c>
      <c r="AP42" s="244" t="s">
        <v>2140</v>
      </c>
      <c r="AQ42" s="244" t="s">
        <v>2141</v>
      </c>
      <c r="AR42" s="244" t="s">
        <v>2142</v>
      </c>
      <c r="AS42" s="244" t="s">
        <v>2143</v>
      </c>
      <c r="AT42" s="244" t="s">
        <v>2144</v>
      </c>
      <c r="AU42" s="244" t="s">
        <v>2145</v>
      </c>
      <c r="AV42" s="244" t="s">
        <v>2146</v>
      </c>
      <c r="AW42" s="244" t="s">
        <v>2147</v>
      </c>
      <c r="AX42" s="244" t="s">
        <v>2148</v>
      </c>
      <c r="AY42" s="244" t="s">
        <v>2149</v>
      </c>
      <c r="AZ42" s="244" t="s">
        <v>2150</v>
      </c>
      <c r="BA42" s="244" t="s">
        <v>2151</v>
      </c>
      <c r="BB42" s="244" t="s">
        <v>2152</v>
      </c>
      <c r="BC42" s="244" t="s">
        <v>2153</v>
      </c>
      <c r="BD42" s="244" t="s">
        <v>2154</v>
      </c>
      <c r="BE42" s="244" t="s">
        <v>2155</v>
      </c>
      <c r="BF42" s="244" t="s">
        <v>2156</v>
      </c>
      <c r="BG42" s="244" t="s">
        <v>2157</v>
      </c>
      <c r="BH42" s="244" t="s">
        <v>2158</v>
      </c>
      <c r="BI42" s="244" t="s">
        <v>2159</v>
      </c>
      <c r="BJ42" s="244" t="s">
        <v>2160</v>
      </c>
      <c r="BK42" s="244" t="s">
        <v>2161</v>
      </c>
      <c r="BL42" s="244" t="s">
        <v>2162</v>
      </c>
      <c r="BM42" s="244" t="s">
        <v>2163</v>
      </c>
      <c r="BN42" s="244" t="s">
        <v>2164</v>
      </c>
      <c r="BO42" s="244" t="s">
        <v>2165</v>
      </c>
      <c r="BP42" s="244" t="s">
        <v>2166</v>
      </c>
      <c r="BQ42" s="244" t="s">
        <v>2167</v>
      </c>
      <c r="BR42" s="244" t="s">
        <v>2168</v>
      </c>
      <c r="BS42" s="244" t="s">
        <v>2169</v>
      </c>
      <c r="BT42" s="244" t="s">
        <v>2170</v>
      </c>
      <c r="BU42" s="244" t="s">
        <v>2171</v>
      </c>
      <c r="BV42" s="244" t="s">
        <v>2172</v>
      </c>
      <c r="BW42" s="244" t="s">
        <v>2173</v>
      </c>
      <c r="BX42" s="244" t="s">
        <v>2174</v>
      </c>
      <c r="BY42" s="244" t="s">
        <v>2175</v>
      </c>
      <c r="BZ42" s="244" t="s">
        <v>2176</v>
      </c>
      <c r="CA42" s="244" t="s">
        <v>2177</v>
      </c>
      <c r="CB42" s="244" t="s">
        <v>2178</v>
      </c>
      <c r="CC42" s="244" t="s">
        <v>2179</v>
      </c>
      <c r="CD42" s="244" t="s">
        <v>2180</v>
      </c>
      <c r="CE42" s="244" t="s">
        <v>2181</v>
      </c>
      <c r="CF42" s="244" t="s">
        <v>2182</v>
      </c>
      <c r="CG42" s="244" t="s">
        <v>2183</v>
      </c>
      <c r="CH42" s="244" t="s">
        <v>2184</v>
      </c>
      <c r="CI42" s="244" t="s">
        <v>2185</v>
      </c>
      <c r="CJ42" s="244" t="s">
        <v>2186</v>
      </c>
      <c r="CK42" s="244" t="s">
        <v>2187</v>
      </c>
      <c r="CL42" s="244" t="s">
        <v>2188</v>
      </c>
      <c r="CM42" s="244" t="s">
        <v>2189</v>
      </c>
      <c r="CN42" s="244" t="s">
        <v>2190</v>
      </c>
      <c r="CO42" s="244" t="s">
        <v>2191</v>
      </c>
      <c r="CP42" s="244" t="s">
        <v>2192</v>
      </c>
      <c r="CQ42" s="244" t="s">
        <v>2193</v>
      </c>
      <c r="CR42" s="244" t="s">
        <v>2194</v>
      </c>
      <c r="CS42" s="244" t="s">
        <v>2195</v>
      </c>
      <c r="CT42" s="244" t="s">
        <v>2196</v>
      </c>
      <c r="CU42" s="244" t="s">
        <v>2197</v>
      </c>
      <c r="CV42" s="244" t="s">
        <v>2198</v>
      </c>
      <c r="CW42" s="244" t="s">
        <v>2199</v>
      </c>
      <c r="CX42" s="244" t="s">
        <v>2200</v>
      </c>
      <c r="CY42" s="244" t="s">
        <v>2201</v>
      </c>
      <c r="CZ42" s="244" t="s">
        <v>2202</v>
      </c>
      <c r="DA42" s="244" t="s">
        <v>2203</v>
      </c>
      <c r="DB42" s="244" t="s">
        <v>2204</v>
      </c>
      <c r="DC42" s="244" t="s">
        <v>2205</v>
      </c>
      <c r="DD42" s="244" t="s">
        <v>2206</v>
      </c>
      <c r="DE42" s="244" t="s">
        <v>2207</v>
      </c>
      <c r="DF42" s="244" t="s">
        <v>2208</v>
      </c>
      <c r="DG42" s="244" t="s">
        <v>2209</v>
      </c>
      <c r="DH42" s="244" t="s">
        <v>2210</v>
      </c>
      <c r="DI42" s="244" t="s">
        <v>2211</v>
      </c>
      <c r="DJ42" s="244" t="s">
        <v>2212</v>
      </c>
      <c r="DK42" s="244" t="s">
        <v>2213</v>
      </c>
      <c r="DL42" s="244" t="s">
        <v>2214</v>
      </c>
      <c r="DM42" s="244" t="s">
        <v>2215</v>
      </c>
      <c r="DN42" s="244" t="s">
        <v>2216</v>
      </c>
      <c r="DO42" s="244" t="s">
        <v>2217</v>
      </c>
      <c r="DP42" s="244" t="s">
        <v>2218</v>
      </c>
      <c r="DQ42" s="244" t="s">
        <v>2219</v>
      </c>
      <c r="DR42" s="244" t="s">
        <v>2220</v>
      </c>
      <c r="DS42" s="244" t="s">
        <v>2221</v>
      </c>
      <c r="DT42" s="244" t="s">
        <v>2222</v>
      </c>
      <c r="DU42" s="244" t="s">
        <v>2223</v>
      </c>
      <c r="DV42" s="244" t="s">
        <v>2224</v>
      </c>
      <c r="DW42" s="244" t="s">
        <v>2225</v>
      </c>
      <c r="DX42" s="244" t="s">
        <v>2226</v>
      </c>
      <c r="DY42" s="244" t="s">
        <v>2227</v>
      </c>
      <c r="DZ42" s="244" t="s">
        <v>2228</v>
      </c>
      <c r="EA42" s="244" t="s">
        <v>2229</v>
      </c>
      <c r="EB42" s="244" t="s">
        <v>2230</v>
      </c>
    </row>
    <row r="43" spans="1:132" s="112" customFormat="1" x14ac:dyDescent="0.3">
      <c r="A43" s="137" t="e">
        <f>NA()</f>
        <v>#N/A</v>
      </c>
      <c r="B43" s="8" t="s">
        <v>220</v>
      </c>
      <c r="C43" s="134" t="s">
        <v>223</v>
      </c>
      <c r="D43" s="135" t="s">
        <v>224</v>
      </c>
      <c r="E43" s="112" t="s">
        <v>142</v>
      </c>
      <c r="F43" s="112" t="s">
        <v>147</v>
      </c>
      <c r="H43" s="113">
        <v>38442</v>
      </c>
      <c r="I43" s="243" t="s">
        <v>2231</v>
      </c>
      <c r="J43" s="243" t="s">
        <v>2232</v>
      </c>
      <c r="K43" s="243" t="s">
        <v>2233</v>
      </c>
      <c r="L43" s="243" t="s">
        <v>2234</v>
      </c>
      <c r="M43" s="243" t="s">
        <v>2235</v>
      </c>
      <c r="N43" s="243" t="s">
        <v>2236</v>
      </c>
      <c r="O43" s="243" t="s">
        <v>2237</v>
      </c>
      <c r="P43" s="243" t="s">
        <v>2238</v>
      </c>
      <c r="Q43" s="243" t="s">
        <v>2239</v>
      </c>
      <c r="R43" s="243" t="s">
        <v>2240</v>
      </c>
      <c r="S43" s="243" t="s">
        <v>2241</v>
      </c>
      <c r="T43" s="243" t="s">
        <v>2242</v>
      </c>
      <c r="U43" s="243" t="s">
        <v>2243</v>
      </c>
      <c r="V43" s="243" t="s">
        <v>2244</v>
      </c>
      <c r="W43" s="243" t="s">
        <v>2245</v>
      </c>
      <c r="X43" s="243" t="s">
        <v>2246</v>
      </c>
      <c r="Y43" s="243" t="s">
        <v>2247</v>
      </c>
      <c r="Z43" s="243" t="s">
        <v>2248</v>
      </c>
      <c r="AA43" s="243" t="s">
        <v>2249</v>
      </c>
      <c r="AB43" s="243" t="s">
        <v>2250</v>
      </c>
      <c r="AC43" s="243" t="s">
        <v>2251</v>
      </c>
      <c r="AD43" s="243" t="s">
        <v>2252</v>
      </c>
      <c r="AE43" s="243" t="s">
        <v>2253</v>
      </c>
      <c r="AF43" s="243" t="s">
        <v>2254</v>
      </c>
      <c r="AG43" s="243" t="s">
        <v>2255</v>
      </c>
      <c r="AH43" s="243" t="s">
        <v>2256</v>
      </c>
      <c r="AI43" s="243" t="s">
        <v>2257</v>
      </c>
      <c r="AJ43" s="243" t="s">
        <v>2258</v>
      </c>
      <c r="AK43" s="243" t="s">
        <v>2259</v>
      </c>
      <c r="AL43" s="243" t="s">
        <v>2260</v>
      </c>
      <c r="AM43" s="243" t="s">
        <v>2261</v>
      </c>
      <c r="AN43" s="243" t="s">
        <v>2262</v>
      </c>
      <c r="AO43" s="243" t="s">
        <v>2263</v>
      </c>
      <c r="AP43" s="243" t="s">
        <v>2264</v>
      </c>
      <c r="AQ43" s="243" t="s">
        <v>2265</v>
      </c>
      <c r="AR43" s="243" t="s">
        <v>2266</v>
      </c>
      <c r="AS43" s="243" t="s">
        <v>2267</v>
      </c>
      <c r="AT43" s="243" t="s">
        <v>2268</v>
      </c>
      <c r="AU43" s="243" t="s">
        <v>2269</v>
      </c>
      <c r="AV43" s="243" t="s">
        <v>2270</v>
      </c>
      <c r="AW43" s="243" t="s">
        <v>2271</v>
      </c>
      <c r="AX43" s="243" t="s">
        <v>2272</v>
      </c>
      <c r="AY43" s="243" t="s">
        <v>2273</v>
      </c>
      <c r="AZ43" s="243" t="s">
        <v>2274</v>
      </c>
      <c r="BA43" s="243" t="s">
        <v>2275</v>
      </c>
      <c r="BB43" s="243" t="s">
        <v>2276</v>
      </c>
      <c r="BC43" s="243" t="s">
        <v>2277</v>
      </c>
      <c r="BD43" s="243" t="s">
        <v>2278</v>
      </c>
      <c r="BE43" s="243" t="s">
        <v>2279</v>
      </c>
      <c r="BF43" s="243" t="s">
        <v>2280</v>
      </c>
      <c r="BG43" s="243" t="s">
        <v>2281</v>
      </c>
      <c r="BH43" s="243" t="s">
        <v>2282</v>
      </c>
      <c r="BI43" s="243" t="s">
        <v>2283</v>
      </c>
      <c r="BJ43" s="243" t="s">
        <v>2284</v>
      </c>
      <c r="BK43" s="243" t="s">
        <v>2285</v>
      </c>
      <c r="BL43" s="243" t="s">
        <v>2286</v>
      </c>
      <c r="BM43" s="243" t="s">
        <v>2287</v>
      </c>
      <c r="BN43" s="243" t="s">
        <v>2288</v>
      </c>
      <c r="BO43" s="243" t="s">
        <v>2289</v>
      </c>
      <c r="BP43" s="243" t="s">
        <v>2290</v>
      </c>
      <c r="BQ43" s="243" t="s">
        <v>2291</v>
      </c>
      <c r="BR43" s="243" t="s">
        <v>2292</v>
      </c>
      <c r="BS43" s="243" t="s">
        <v>2293</v>
      </c>
      <c r="BT43" s="243" t="s">
        <v>2294</v>
      </c>
      <c r="BU43" s="243" t="s">
        <v>2295</v>
      </c>
      <c r="BV43" s="243" t="s">
        <v>2296</v>
      </c>
      <c r="BW43" s="243" t="s">
        <v>2297</v>
      </c>
      <c r="BX43" s="243" t="s">
        <v>2298</v>
      </c>
      <c r="BY43" s="243" t="s">
        <v>2299</v>
      </c>
      <c r="BZ43" s="243" t="s">
        <v>2300</v>
      </c>
      <c r="CA43" s="243" t="s">
        <v>2301</v>
      </c>
      <c r="CB43" s="243" t="s">
        <v>2302</v>
      </c>
      <c r="CC43" s="243" t="s">
        <v>2303</v>
      </c>
      <c r="CD43" s="243" t="s">
        <v>2304</v>
      </c>
      <c r="CE43" s="243" t="s">
        <v>2305</v>
      </c>
      <c r="CF43" s="243" t="s">
        <v>2306</v>
      </c>
      <c r="CG43" s="243" t="s">
        <v>2307</v>
      </c>
      <c r="CH43" s="243" t="s">
        <v>2308</v>
      </c>
      <c r="CI43" s="243" t="s">
        <v>2309</v>
      </c>
      <c r="CJ43" s="243" t="s">
        <v>2310</v>
      </c>
      <c r="CK43" s="243" t="s">
        <v>2311</v>
      </c>
      <c r="CL43" s="243" t="s">
        <v>2312</v>
      </c>
      <c r="CM43" s="243" t="s">
        <v>2313</v>
      </c>
      <c r="CN43" s="243" t="s">
        <v>2314</v>
      </c>
      <c r="CO43" s="243" t="s">
        <v>2315</v>
      </c>
      <c r="CP43" s="243" t="s">
        <v>2316</v>
      </c>
      <c r="CQ43" s="243" t="s">
        <v>2317</v>
      </c>
      <c r="CR43" s="243" t="s">
        <v>2318</v>
      </c>
      <c r="CS43" s="243" t="s">
        <v>2319</v>
      </c>
      <c r="CT43" s="243" t="s">
        <v>2320</v>
      </c>
      <c r="CU43" s="243" t="s">
        <v>2321</v>
      </c>
      <c r="CV43" s="243" t="s">
        <v>2322</v>
      </c>
      <c r="CW43" s="243" t="s">
        <v>2323</v>
      </c>
      <c r="CX43" s="243" t="s">
        <v>2324</v>
      </c>
      <c r="CY43" s="243" t="s">
        <v>2325</v>
      </c>
      <c r="CZ43" s="243" t="s">
        <v>2326</v>
      </c>
      <c r="DA43" s="243" t="s">
        <v>2327</v>
      </c>
      <c r="DB43" s="243" t="s">
        <v>2328</v>
      </c>
      <c r="DC43" s="243" t="s">
        <v>2329</v>
      </c>
      <c r="DD43" s="243" t="s">
        <v>2330</v>
      </c>
      <c r="DE43" s="243" t="s">
        <v>2331</v>
      </c>
      <c r="DF43" s="243" t="s">
        <v>2332</v>
      </c>
      <c r="DG43" s="243" t="s">
        <v>2333</v>
      </c>
      <c r="DH43" s="243" t="s">
        <v>2334</v>
      </c>
      <c r="DI43" s="243" t="s">
        <v>2335</v>
      </c>
      <c r="DJ43" s="243" t="s">
        <v>2336</v>
      </c>
      <c r="DK43" s="243" t="s">
        <v>2337</v>
      </c>
      <c r="DL43" s="243" t="s">
        <v>2338</v>
      </c>
      <c r="DM43" s="243" t="s">
        <v>2339</v>
      </c>
      <c r="DN43" s="243" t="s">
        <v>2340</v>
      </c>
      <c r="DO43" s="243" t="s">
        <v>2341</v>
      </c>
      <c r="DP43" s="243" t="s">
        <v>2342</v>
      </c>
      <c r="DQ43" s="243" t="s">
        <v>2343</v>
      </c>
      <c r="DR43" s="243" t="s">
        <v>2344</v>
      </c>
      <c r="DS43" s="243" t="s">
        <v>2345</v>
      </c>
      <c r="DT43" s="243" t="s">
        <v>2346</v>
      </c>
      <c r="DU43" s="243" t="s">
        <v>2347</v>
      </c>
      <c r="DV43" s="243" t="s">
        <v>2348</v>
      </c>
      <c r="DW43" s="243" t="s">
        <v>2349</v>
      </c>
      <c r="DX43" s="243" t="s">
        <v>2350</v>
      </c>
      <c r="DY43" s="243" t="s">
        <v>2351</v>
      </c>
      <c r="DZ43" s="243" t="s">
        <v>2352</v>
      </c>
      <c r="EA43" s="243" t="s">
        <v>2353</v>
      </c>
      <c r="EB43" s="243" t="s">
        <v>2354</v>
      </c>
    </row>
    <row r="44" spans="1:132" s="116" customFormat="1" x14ac:dyDescent="0.3">
      <c r="A44" s="146" t="e">
        <f>NA()</f>
        <v>#N/A</v>
      </c>
      <c r="B44" s="8" t="s">
        <v>221</v>
      </c>
      <c r="C44" s="134" t="s">
        <v>223</v>
      </c>
      <c r="D44" s="135" t="s">
        <v>224</v>
      </c>
      <c r="E44" s="116" t="s">
        <v>142</v>
      </c>
      <c r="F44" s="116" t="s">
        <v>147</v>
      </c>
      <c r="H44" s="118">
        <v>38442</v>
      </c>
      <c r="I44" s="243" t="s">
        <v>2355</v>
      </c>
      <c r="J44" s="243" t="s">
        <v>2356</v>
      </c>
      <c r="K44" s="243" t="s">
        <v>2357</v>
      </c>
      <c r="L44" s="243" t="s">
        <v>2358</v>
      </c>
      <c r="M44" s="243" t="s">
        <v>2359</v>
      </c>
      <c r="N44" s="243" t="s">
        <v>2360</v>
      </c>
      <c r="O44" s="243" t="s">
        <v>2361</v>
      </c>
      <c r="P44" s="243" t="s">
        <v>2362</v>
      </c>
      <c r="Q44" s="243" t="s">
        <v>2363</v>
      </c>
      <c r="R44" s="243" t="s">
        <v>2364</v>
      </c>
      <c r="S44" s="243" t="s">
        <v>2365</v>
      </c>
      <c r="T44" s="243" t="s">
        <v>2366</v>
      </c>
      <c r="U44" s="243" t="s">
        <v>2367</v>
      </c>
      <c r="V44" s="243" t="s">
        <v>2368</v>
      </c>
      <c r="W44" s="243" t="s">
        <v>2369</v>
      </c>
      <c r="X44" s="243" t="s">
        <v>2370</v>
      </c>
      <c r="Y44" s="243" t="s">
        <v>2371</v>
      </c>
      <c r="Z44" s="243" t="s">
        <v>2372</v>
      </c>
      <c r="AA44" s="243" t="s">
        <v>2373</v>
      </c>
      <c r="AB44" s="243" t="s">
        <v>2374</v>
      </c>
      <c r="AC44" s="243" t="s">
        <v>2375</v>
      </c>
      <c r="AD44" s="243" t="s">
        <v>2376</v>
      </c>
      <c r="AE44" s="243" t="s">
        <v>2377</v>
      </c>
      <c r="AF44" s="243" t="s">
        <v>2378</v>
      </c>
      <c r="AG44" s="243" t="s">
        <v>2379</v>
      </c>
      <c r="AH44" s="243" t="s">
        <v>2380</v>
      </c>
      <c r="AI44" s="243" t="s">
        <v>2381</v>
      </c>
      <c r="AJ44" s="243" t="s">
        <v>2382</v>
      </c>
      <c r="AK44" s="243" t="s">
        <v>2383</v>
      </c>
      <c r="AL44" s="243" t="s">
        <v>2384</v>
      </c>
      <c r="AM44" s="243" t="s">
        <v>2385</v>
      </c>
      <c r="AN44" s="243" t="s">
        <v>2386</v>
      </c>
      <c r="AO44" s="243" t="s">
        <v>2387</v>
      </c>
      <c r="AP44" s="243" t="s">
        <v>2388</v>
      </c>
      <c r="AQ44" s="243" t="s">
        <v>2389</v>
      </c>
      <c r="AR44" s="243" t="s">
        <v>2390</v>
      </c>
      <c r="AS44" s="243" t="s">
        <v>2391</v>
      </c>
      <c r="AT44" s="243" t="s">
        <v>2392</v>
      </c>
      <c r="AU44" s="243" t="s">
        <v>2393</v>
      </c>
      <c r="AV44" s="243" t="s">
        <v>2394</v>
      </c>
      <c r="AW44" s="243" t="s">
        <v>2395</v>
      </c>
      <c r="AX44" s="243" t="s">
        <v>2396</v>
      </c>
      <c r="AY44" s="243" t="s">
        <v>2397</v>
      </c>
      <c r="AZ44" s="243" t="s">
        <v>2398</v>
      </c>
      <c r="BA44" s="243" t="s">
        <v>2399</v>
      </c>
      <c r="BB44" s="243" t="s">
        <v>2400</v>
      </c>
      <c r="BC44" s="243" t="s">
        <v>2401</v>
      </c>
      <c r="BD44" s="243" t="s">
        <v>2402</v>
      </c>
      <c r="BE44" s="243" t="s">
        <v>2403</v>
      </c>
      <c r="BF44" s="243" t="s">
        <v>2404</v>
      </c>
      <c r="BG44" s="243" t="s">
        <v>2405</v>
      </c>
      <c r="BH44" s="243" t="s">
        <v>2406</v>
      </c>
      <c r="BI44" s="243" t="s">
        <v>2407</v>
      </c>
      <c r="BJ44" s="243" t="s">
        <v>2408</v>
      </c>
      <c r="BK44" s="243" t="s">
        <v>2409</v>
      </c>
      <c r="BL44" s="243" t="s">
        <v>2410</v>
      </c>
      <c r="BM44" s="243" t="s">
        <v>2411</v>
      </c>
      <c r="BN44" s="243" t="s">
        <v>2412</v>
      </c>
      <c r="BO44" s="243" t="s">
        <v>2413</v>
      </c>
      <c r="BP44" s="243" t="s">
        <v>2414</v>
      </c>
      <c r="BQ44" s="243" t="s">
        <v>2415</v>
      </c>
      <c r="BR44" s="243" t="s">
        <v>2416</v>
      </c>
      <c r="BS44" s="243" t="s">
        <v>2417</v>
      </c>
      <c r="BT44" s="243" t="s">
        <v>2418</v>
      </c>
      <c r="BU44" s="243" t="s">
        <v>2419</v>
      </c>
      <c r="BV44" s="243" t="s">
        <v>2420</v>
      </c>
      <c r="BW44" s="243" t="s">
        <v>2421</v>
      </c>
      <c r="BX44" s="243" t="s">
        <v>2422</v>
      </c>
      <c r="BY44" s="243" t="s">
        <v>2423</v>
      </c>
      <c r="BZ44" s="243" t="s">
        <v>2424</v>
      </c>
      <c r="CA44" s="243" t="s">
        <v>2425</v>
      </c>
      <c r="CB44" s="243" t="s">
        <v>2426</v>
      </c>
      <c r="CC44" s="243" t="s">
        <v>2427</v>
      </c>
      <c r="CD44" s="243" t="s">
        <v>2428</v>
      </c>
      <c r="CE44" s="243" t="s">
        <v>2429</v>
      </c>
      <c r="CF44" s="243" t="s">
        <v>2430</v>
      </c>
      <c r="CG44" s="243" t="s">
        <v>2431</v>
      </c>
      <c r="CH44" s="243" t="s">
        <v>2432</v>
      </c>
      <c r="CI44" s="243" t="s">
        <v>2433</v>
      </c>
      <c r="CJ44" s="243" t="s">
        <v>2434</v>
      </c>
      <c r="CK44" s="243" t="s">
        <v>2435</v>
      </c>
      <c r="CL44" s="243" t="s">
        <v>2436</v>
      </c>
      <c r="CM44" s="243" t="s">
        <v>2437</v>
      </c>
      <c r="CN44" s="243" t="s">
        <v>2438</v>
      </c>
      <c r="CO44" s="243" t="s">
        <v>2439</v>
      </c>
      <c r="CP44" s="243" t="s">
        <v>2440</v>
      </c>
      <c r="CQ44" s="243" t="s">
        <v>2441</v>
      </c>
      <c r="CR44" s="243" t="s">
        <v>2442</v>
      </c>
      <c r="CS44" s="243" t="s">
        <v>2443</v>
      </c>
      <c r="CT44" s="243" t="s">
        <v>2444</v>
      </c>
      <c r="CU44" s="243" t="s">
        <v>2445</v>
      </c>
      <c r="CV44" s="243" t="s">
        <v>2446</v>
      </c>
      <c r="CW44" s="243" t="s">
        <v>2447</v>
      </c>
      <c r="CX44" s="243" t="s">
        <v>2448</v>
      </c>
      <c r="CY44" s="243" t="s">
        <v>2449</v>
      </c>
      <c r="CZ44" s="243" t="s">
        <v>2450</v>
      </c>
      <c r="DA44" s="243" t="s">
        <v>2451</v>
      </c>
      <c r="DB44" s="243" t="s">
        <v>2452</v>
      </c>
      <c r="DC44" s="243" t="s">
        <v>2453</v>
      </c>
      <c r="DD44" s="243" t="s">
        <v>2454</v>
      </c>
      <c r="DE44" s="243" t="s">
        <v>2455</v>
      </c>
      <c r="DF44" s="243" t="s">
        <v>2456</v>
      </c>
      <c r="DG44" s="243" t="s">
        <v>2457</v>
      </c>
      <c r="DH44" s="243" t="s">
        <v>2458</v>
      </c>
      <c r="DI44" s="243" t="s">
        <v>2459</v>
      </c>
      <c r="DJ44" s="243" t="s">
        <v>2460</v>
      </c>
      <c r="DK44" s="243" t="s">
        <v>2461</v>
      </c>
      <c r="DL44" s="243" t="s">
        <v>2462</v>
      </c>
      <c r="DM44" s="243" t="s">
        <v>2463</v>
      </c>
      <c r="DN44" s="243" t="s">
        <v>2464</v>
      </c>
      <c r="DO44" s="243" t="s">
        <v>2465</v>
      </c>
      <c r="DP44" s="243" t="s">
        <v>2466</v>
      </c>
      <c r="DQ44" s="243" t="s">
        <v>2467</v>
      </c>
      <c r="DR44" s="243" t="s">
        <v>2468</v>
      </c>
      <c r="DS44" s="243" t="s">
        <v>2469</v>
      </c>
      <c r="DT44" s="243" t="s">
        <v>2470</v>
      </c>
      <c r="DU44" s="243" t="s">
        <v>2471</v>
      </c>
      <c r="DV44" s="243" t="s">
        <v>2472</v>
      </c>
      <c r="DW44" s="243" t="s">
        <v>2473</v>
      </c>
      <c r="DX44" s="243" t="s">
        <v>2474</v>
      </c>
      <c r="DY44" s="243" t="s">
        <v>2475</v>
      </c>
      <c r="DZ44" s="243" t="s">
        <v>2476</v>
      </c>
      <c r="EA44" s="243" t="s">
        <v>2477</v>
      </c>
      <c r="EB44" s="243" t="s">
        <v>2478</v>
      </c>
    </row>
    <row r="45" spans="1:132" s="112" customFormat="1" x14ac:dyDescent="0.3">
      <c r="A45" s="137" t="e">
        <f>NA()</f>
        <v>#N/A</v>
      </c>
      <c r="B45" s="8" t="s">
        <v>222</v>
      </c>
      <c r="C45" s="134" t="s">
        <v>223</v>
      </c>
      <c r="D45" s="135" t="s">
        <v>224</v>
      </c>
      <c r="E45" s="112" t="s">
        <v>142</v>
      </c>
      <c r="F45" s="112" t="s">
        <v>147</v>
      </c>
      <c r="H45" s="113">
        <v>38442</v>
      </c>
      <c r="I45" s="243" t="s">
        <v>2479</v>
      </c>
      <c r="J45" s="243" t="s">
        <v>2480</v>
      </c>
      <c r="K45" s="243" t="s">
        <v>2481</v>
      </c>
      <c r="L45" s="243" t="s">
        <v>2482</v>
      </c>
      <c r="M45" s="243" t="s">
        <v>2483</v>
      </c>
      <c r="N45" s="243" t="s">
        <v>2484</v>
      </c>
      <c r="O45" s="243" t="s">
        <v>2485</v>
      </c>
      <c r="P45" s="243" t="s">
        <v>2486</v>
      </c>
      <c r="Q45" s="243" t="s">
        <v>2487</v>
      </c>
      <c r="R45" s="243" t="s">
        <v>2488</v>
      </c>
      <c r="S45" s="243" t="s">
        <v>2489</v>
      </c>
      <c r="T45" s="243" t="s">
        <v>2490</v>
      </c>
      <c r="U45" s="243" t="s">
        <v>2491</v>
      </c>
      <c r="V45" s="243" t="s">
        <v>2492</v>
      </c>
      <c r="W45" s="243" t="s">
        <v>2493</v>
      </c>
      <c r="X45" s="243" t="s">
        <v>2494</v>
      </c>
      <c r="Y45" s="243" t="s">
        <v>2495</v>
      </c>
      <c r="Z45" s="243" t="s">
        <v>2496</v>
      </c>
      <c r="AA45" s="243" t="s">
        <v>2497</v>
      </c>
      <c r="AB45" s="243" t="s">
        <v>2498</v>
      </c>
      <c r="AC45" s="243" t="s">
        <v>2499</v>
      </c>
      <c r="AD45" s="243" t="s">
        <v>2500</v>
      </c>
      <c r="AE45" s="243" t="s">
        <v>2501</v>
      </c>
      <c r="AF45" s="243" t="s">
        <v>2502</v>
      </c>
      <c r="AG45" s="243" t="s">
        <v>2503</v>
      </c>
      <c r="AH45" s="243" t="s">
        <v>2504</v>
      </c>
      <c r="AI45" s="243" t="s">
        <v>2505</v>
      </c>
      <c r="AJ45" s="243" t="s">
        <v>2506</v>
      </c>
      <c r="AK45" s="243" t="s">
        <v>2507</v>
      </c>
      <c r="AL45" s="243" t="s">
        <v>2508</v>
      </c>
      <c r="AM45" s="243" t="s">
        <v>2509</v>
      </c>
      <c r="AN45" s="243" t="s">
        <v>2510</v>
      </c>
      <c r="AO45" s="243" t="s">
        <v>2511</v>
      </c>
      <c r="AP45" s="243" t="s">
        <v>2512</v>
      </c>
      <c r="AQ45" s="243" t="s">
        <v>2513</v>
      </c>
      <c r="AR45" s="243" t="s">
        <v>2514</v>
      </c>
      <c r="AS45" s="243" t="s">
        <v>2515</v>
      </c>
      <c r="AT45" s="243" t="s">
        <v>2516</v>
      </c>
      <c r="AU45" s="243" t="s">
        <v>2517</v>
      </c>
      <c r="AV45" s="243" t="s">
        <v>2518</v>
      </c>
      <c r="AW45" s="243" t="s">
        <v>2519</v>
      </c>
      <c r="AX45" s="243" t="s">
        <v>2520</v>
      </c>
      <c r="AY45" s="243" t="s">
        <v>2521</v>
      </c>
      <c r="AZ45" s="243" t="s">
        <v>2522</v>
      </c>
      <c r="BA45" s="243" t="s">
        <v>2523</v>
      </c>
      <c r="BB45" s="243" t="s">
        <v>2524</v>
      </c>
      <c r="BC45" s="243" t="s">
        <v>2525</v>
      </c>
      <c r="BD45" s="243" t="s">
        <v>2526</v>
      </c>
      <c r="BE45" s="243" t="s">
        <v>2527</v>
      </c>
      <c r="BF45" s="243" t="s">
        <v>2528</v>
      </c>
      <c r="BG45" s="243" t="s">
        <v>2529</v>
      </c>
      <c r="BH45" s="243" t="s">
        <v>2530</v>
      </c>
      <c r="BI45" s="243" t="s">
        <v>2531</v>
      </c>
      <c r="BJ45" s="243" t="s">
        <v>2532</v>
      </c>
      <c r="BK45" s="243" t="s">
        <v>2533</v>
      </c>
      <c r="BL45" s="243" t="s">
        <v>2534</v>
      </c>
      <c r="BM45" s="243" t="s">
        <v>2535</v>
      </c>
      <c r="BN45" s="243" t="s">
        <v>2536</v>
      </c>
      <c r="BO45" s="243" t="s">
        <v>2537</v>
      </c>
      <c r="BP45" s="243" t="s">
        <v>2538</v>
      </c>
      <c r="BQ45" s="243" t="s">
        <v>2539</v>
      </c>
      <c r="BR45" s="243" t="s">
        <v>2540</v>
      </c>
      <c r="BS45" s="243" t="s">
        <v>2541</v>
      </c>
      <c r="BT45" s="243" t="s">
        <v>2542</v>
      </c>
      <c r="BU45" s="243" t="s">
        <v>2543</v>
      </c>
      <c r="BV45" s="243" t="s">
        <v>2544</v>
      </c>
      <c r="BW45" s="243" t="s">
        <v>2545</v>
      </c>
      <c r="BX45" s="243" t="s">
        <v>2546</v>
      </c>
      <c r="BY45" s="243" t="s">
        <v>2547</v>
      </c>
      <c r="BZ45" s="243" t="s">
        <v>2548</v>
      </c>
      <c r="CA45" s="243" t="s">
        <v>2549</v>
      </c>
      <c r="CB45" s="243" t="s">
        <v>2550</v>
      </c>
      <c r="CC45" s="243" t="s">
        <v>2551</v>
      </c>
      <c r="CD45" s="243" t="s">
        <v>2552</v>
      </c>
      <c r="CE45" s="243" t="s">
        <v>2553</v>
      </c>
      <c r="CF45" s="243" t="s">
        <v>2554</v>
      </c>
      <c r="CG45" s="243" t="s">
        <v>2555</v>
      </c>
      <c r="CH45" s="243" t="s">
        <v>2556</v>
      </c>
      <c r="CI45" s="243" t="s">
        <v>2557</v>
      </c>
      <c r="CJ45" s="243" t="s">
        <v>2558</v>
      </c>
      <c r="CK45" s="243" t="s">
        <v>2559</v>
      </c>
      <c r="CL45" s="243" t="s">
        <v>2560</v>
      </c>
      <c r="CM45" s="243" t="s">
        <v>2561</v>
      </c>
      <c r="CN45" s="243" t="s">
        <v>2562</v>
      </c>
      <c r="CO45" s="243" t="s">
        <v>2563</v>
      </c>
      <c r="CP45" s="243" t="s">
        <v>2564</v>
      </c>
      <c r="CQ45" s="243" t="s">
        <v>2565</v>
      </c>
      <c r="CR45" s="243" t="s">
        <v>2566</v>
      </c>
      <c r="CS45" s="243" t="s">
        <v>2567</v>
      </c>
      <c r="CT45" s="243" t="s">
        <v>2568</v>
      </c>
      <c r="CU45" s="243" t="s">
        <v>2569</v>
      </c>
      <c r="CV45" s="243" t="s">
        <v>2570</v>
      </c>
      <c r="CW45" s="243" t="s">
        <v>2571</v>
      </c>
      <c r="CX45" s="243" t="s">
        <v>2572</v>
      </c>
      <c r="CY45" s="243" t="s">
        <v>2573</v>
      </c>
      <c r="CZ45" s="243" t="s">
        <v>2574</v>
      </c>
      <c r="DA45" s="243" t="s">
        <v>2575</v>
      </c>
      <c r="DB45" s="243" t="s">
        <v>2576</v>
      </c>
      <c r="DC45" s="243" t="s">
        <v>2577</v>
      </c>
      <c r="DD45" s="243" t="s">
        <v>2578</v>
      </c>
      <c r="DE45" s="243" t="s">
        <v>2579</v>
      </c>
      <c r="DF45" s="243" t="s">
        <v>2580</v>
      </c>
      <c r="DG45" s="243" t="s">
        <v>2581</v>
      </c>
      <c r="DH45" s="243" t="s">
        <v>2582</v>
      </c>
      <c r="DI45" s="243" t="s">
        <v>2583</v>
      </c>
      <c r="DJ45" s="243" t="s">
        <v>2584</v>
      </c>
      <c r="DK45" s="243" t="s">
        <v>2585</v>
      </c>
      <c r="DL45" s="243" t="s">
        <v>2586</v>
      </c>
      <c r="DM45" s="243" t="s">
        <v>2587</v>
      </c>
      <c r="DN45" s="243" t="s">
        <v>2588</v>
      </c>
      <c r="DO45" s="243" t="s">
        <v>2589</v>
      </c>
      <c r="DP45" s="243" t="s">
        <v>2590</v>
      </c>
      <c r="DQ45" s="243" t="s">
        <v>2591</v>
      </c>
      <c r="DR45" s="243" t="s">
        <v>2592</v>
      </c>
      <c r="DS45" s="243" t="s">
        <v>2593</v>
      </c>
      <c r="DT45" s="243" t="s">
        <v>2594</v>
      </c>
      <c r="DU45" s="243" t="s">
        <v>2595</v>
      </c>
      <c r="DV45" s="243" t="s">
        <v>2596</v>
      </c>
      <c r="DW45" s="243" t="s">
        <v>2597</v>
      </c>
      <c r="DX45" s="243" t="s">
        <v>2598</v>
      </c>
      <c r="DY45" s="243" t="s">
        <v>2599</v>
      </c>
      <c r="DZ45" s="243" t="s">
        <v>2600</v>
      </c>
      <c r="EA45" s="243" t="s">
        <v>2601</v>
      </c>
      <c r="EB45" s="243" t="s">
        <v>2602</v>
      </c>
    </row>
    <row r="46" spans="1:132" s="112" customFormat="1" x14ac:dyDescent="0.3">
      <c r="A46" s="137" t="e">
        <f>NA()</f>
        <v>#N/A</v>
      </c>
      <c r="B46" s="8" t="s">
        <v>153</v>
      </c>
      <c r="C46" s="134" t="s">
        <v>223</v>
      </c>
      <c r="D46" s="135" t="s">
        <v>224</v>
      </c>
      <c r="E46" s="112" t="s">
        <v>142</v>
      </c>
      <c r="F46" s="112" t="s">
        <v>147</v>
      </c>
      <c r="H46" s="113">
        <v>38442</v>
      </c>
      <c r="I46" s="243" t="s">
        <v>2603</v>
      </c>
      <c r="J46" s="243" t="s">
        <v>2604</v>
      </c>
      <c r="K46" s="243" t="s">
        <v>2605</v>
      </c>
      <c r="L46" s="243" t="s">
        <v>2606</v>
      </c>
      <c r="M46" s="243" t="s">
        <v>2607</v>
      </c>
      <c r="N46" s="243" t="s">
        <v>2608</v>
      </c>
      <c r="O46" s="243" t="s">
        <v>2609</v>
      </c>
      <c r="P46" s="243" t="s">
        <v>2610</v>
      </c>
      <c r="Q46" s="243" t="s">
        <v>2611</v>
      </c>
      <c r="R46" s="243" t="s">
        <v>2612</v>
      </c>
      <c r="S46" s="243" t="s">
        <v>2613</v>
      </c>
      <c r="T46" s="243" t="s">
        <v>2614</v>
      </c>
      <c r="U46" s="243" t="s">
        <v>2615</v>
      </c>
      <c r="V46" s="243" t="s">
        <v>2616</v>
      </c>
      <c r="W46" s="243" t="s">
        <v>2617</v>
      </c>
      <c r="X46" s="243" t="s">
        <v>2618</v>
      </c>
      <c r="Y46" s="243" t="s">
        <v>2619</v>
      </c>
      <c r="Z46" s="243" t="s">
        <v>2620</v>
      </c>
      <c r="AA46" s="243" t="s">
        <v>2621</v>
      </c>
      <c r="AB46" s="243" t="s">
        <v>2622</v>
      </c>
      <c r="AC46" s="243" t="s">
        <v>2623</v>
      </c>
      <c r="AD46" s="243" t="s">
        <v>2624</v>
      </c>
      <c r="AE46" s="243" t="s">
        <v>2625</v>
      </c>
      <c r="AF46" s="243" t="s">
        <v>2626</v>
      </c>
      <c r="AG46" s="243" t="s">
        <v>2627</v>
      </c>
      <c r="AH46" s="243" t="s">
        <v>2628</v>
      </c>
      <c r="AI46" s="243" t="s">
        <v>2629</v>
      </c>
      <c r="AJ46" s="243" t="s">
        <v>2630</v>
      </c>
      <c r="AK46" s="243" t="s">
        <v>2631</v>
      </c>
      <c r="AL46" s="243" t="s">
        <v>2632</v>
      </c>
      <c r="AM46" s="243" t="s">
        <v>2633</v>
      </c>
      <c r="AN46" s="243" t="s">
        <v>2634</v>
      </c>
      <c r="AO46" s="243" t="s">
        <v>2635</v>
      </c>
      <c r="AP46" s="243" t="s">
        <v>2636</v>
      </c>
      <c r="AQ46" s="243" t="s">
        <v>2637</v>
      </c>
      <c r="AR46" s="243" t="s">
        <v>2638</v>
      </c>
      <c r="AS46" s="243" t="s">
        <v>2639</v>
      </c>
      <c r="AT46" s="243" t="s">
        <v>2640</v>
      </c>
      <c r="AU46" s="243" t="s">
        <v>2641</v>
      </c>
      <c r="AV46" s="243" t="s">
        <v>2642</v>
      </c>
      <c r="AW46" s="243" t="s">
        <v>2643</v>
      </c>
      <c r="AX46" s="243" t="s">
        <v>2644</v>
      </c>
      <c r="AY46" s="243" t="s">
        <v>2645</v>
      </c>
      <c r="AZ46" s="243" t="s">
        <v>2646</v>
      </c>
      <c r="BA46" s="243" t="s">
        <v>2647</v>
      </c>
      <c r="BB46" s="243" t="s">
        <v>2648</v>
      </c>
      <c r="BC46" s="243" t="s">
        <v>2649</v>
      </c>
      <c r="BD46" s="243" t="s">
        <v>2650</v>
      </c>
      <c r="BE46" s="243" t="s">
        <v>2651</v>
      </c>
      <c r="BF46" s="243" t="s">
        <v>2652</v>
      </c>
      <c r="BG46" s="243" t="s">
        <v>2653</v>
      </c>
      <c r="BH46" s="243" t="s">
        <v>2654</v>
      </c>
      <c r="BI46" s="243" t="s">
        <v>2655</v>
      </c>
      <c r="BJ46" s="243" t="s">
        <v>2656</v>
      </c>
      <c r="BK46" s="243" t="s">
        <v>2657</v>
      </c>
      <c r="BL46" s="243" t="s">
        <v>2658</v>
      </c>
      <c r="BM46" s="243" t="s">
        <v>2659</v>
      </c>
      <c r="BN46" s="243" t="s">
        <v>2660</v>
      </c>
      <c r="BO46" s="243" t="s">
        <v>2661</v>
      </c>
      <c r="BP46" s="243" t="s">
        <v>2662</v>
      </c>
      <c r="BQ46" s="243" t="s">
        <v>2663</v>
      </c>
      <c r="BR46" s="243" t="s">
        <v>2664</v>
      </c>
      <c r="BS46" s="243" t="s">
        <v>2665</v>
      </c>
      <c r="BT46" s="243" t="s">
        <v>2666</v>
      </c>
      <c r="BU46" s="243" t="s">
        <v>2667</v>
      </c>
      <c r="BV46" s="243" t="s">
        <v>2668</v>
      </c>
      <c r="BW46" s="243" t="s">
        <v>2669</v>
      </c>
      <c r="BX46" s="243" t="s">
        <v>2670</v>
      </c>
      <c r="BY46" s="243" t="s">
        <v>2671</v>
      </c>
      <c r="BZ46" s="243" t="s">
        <v>2672</v>
      </c>
      <c r="CA46" s="243" t="s">
        <v>2673</v>
      </c>
      <c r="CB46" s="243" t="s">
        <v>2674</v>
      </c>
      <c r="CC46" s="243" t="s">
        <v>2675</v>
      </c>
      <c r="CD46" s="243" t="s">
        <v>2676</v>
      </c>
      <c r="CE46" s="243" t="s">
        <v>2677</v>
      </c>
      <c r="CF46" s="243" t="s">
        <v>2678</v>
      </c>
      <c r="CG46" s="243" t="s">
        <v>2679</v>
      </c>
      <c r="CH46" s="243" t="s">
        <v>2680</v>
      </c>
      <c r="CI46" s="243" t="s">
        <v>2681</v>
      </c>
      <c r="CJ46" s="243" t="s">
        <v>2682</v>
      </c>
      <c r="CK46" s="243" t="s">
        <v>2683</v>
      </c>
      <c r="CL46" s="243" t="s">
        <v>2684</v>
      </c>
      <c r="CM46" s="243" t="s">
        <v>2685</v>
      </c>
      <c r="CN46" s="243" t="s">
        <v>2686</v>
      </c>
      <c r="CO46" s="243" t="s">
        <v>2687</v>
      </c>
      <c r="CP46" s="243" t="s">
        <v>2688</v>
      </c>
      <c r="CQ46" s="243" t="s">
        <v>2689</v>
      </c>
      <c r="CR46" s="243" t="s">
        <v>2690</v>
      </c>
      <c r="CS46" s="243" t="s">
        <v>2691</v>
      </c>
      <c r="CT46" s="243" t="s">
        <v>2692</v>
      </c>
      <c r="CU46" s="243" t="s">
        <v>2693</v>
      </c>
      <c r="CV46" s="243" t="s">
        <v>2694</v>
      </c>
      <c r="CW46" s="243" t="s">
        <v>2695</v>
      </c>
      <c r="CX46" s="243" t="s">
        <v>2696</v>
      </c>
      <c r="CY46" s="243" t="s">
        <v>2697</v>
      </c>
      <c r="CZ46" s="243" t="s">
        <v>2698</v>
      </c>
      <c r="DA46" s="243" t="s">
        <v>2699</v>
      </c>
      <c r="DB46" s="243" t="s">
        <v>2700</v>
      </c>
      <c r="DC46" s="243" t="s">
        <v>2701</v>
      </c>
      <c r="DD46" s="243" t="s">
        <v>2702</v>
      </c>
      <c r="DE46" s="243" t="s">
        <v>2703</v>
      </c>
      <c r="DF46" s="243" t="s">
        <v>2704</v>
      </c>
      <c r="DG46" s="243" t="s">
        <v>2705</v>
      </c>
      <c r="DH46" s="243" t="s">
        <v>2706</v>
      </c>
      <c r="DI46" s="243" t="s">
        <v>2707</v>
      </c>
      <c r="DJ46" s="243" t="s">
        <v>2708</v>
      </c>
      <c r="DK46" s="243" t="s">
        <v>2709</v>
      </c>
      <c r="DL46" s="243" t="s">
        <v>2710</v>
      </c>
      <c r="DM46" s="243" t="s">
        <v>2711</v>
      </c>
      <c r="DN46" s="243" t="s">
        <v>2712</v>
      </c>
      <c r="DO46" s="243" t="s">
        <v>2713</v>
      </c>
      <c r="DP46" s="243" t="s">
        <v>2714</v>
      </c>
      <c r="DQ46" s="243" t="s">
        <v>2715</v>
      </c>
      <c r="DR46" s="243" t="s">
        <v>2716</v>
      </c>
      <c r="DS46" s="243" t="s">
        <v>2717</v>
      </c>
      <c r="DT46" s="243" t="s">
        <v>2718</v>
      </c>
      <c r="DU46" s="243" t="s">
        <v>2719</v>
      </c>
      <c r="DV46" s="243" t="s">
        <v>2720</v>
      </c>
      <c r="DW46" s="243" t="s">
        <v>2721</v>
      </c>
      <c r="DX46" s="243" t="s">
        <v>2722</v>
      </c>
      <c r="DY46" s="243" t="s">
        <v>2723</v>
      </c>
      <c r="DZ46" s="243" t="s">
        <v>2724</v>
      </c>
      <c r="EA46" s="243" t="s">
        <v>2725</v>
      </c>
      <c r="EB46" s="243" t="s">
        <v>2726</v>
      </c>
    </row>
    <row r="47" spans="1:132" s="52" customFormat="1" x14ac:dyDescent="0.3">
      <c r="A47" s="141"/>
      <c r="B47" s="10"/>
      <c r="C47" s="142"/>
      <c r="D47" s="141"/>
      <c r="H47" s="115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43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</row>
    <row r="48" spans="1:132" s="120" customFormat="1" ht="15.6" x14ac:dyDescent="0.3">
      <c r="A48" s="4" t="s">
        <v>253</v>
      </c>
      <c r="B48" s="125"/>
      <c r="C48" s="125"/>
      <c r="D48" s="125"/>
      <c r="E48" s="125"/>
      <c r="F48" s="125"/>
      <c r="H48" s="119"/>
      <c r="I48" s="125"/>
      <c r="J48" s="125"/>
      <c r="K48" s="125"/>
      <c r="L48" s="125"/>
    </row>
    <row r="49" spans="1:132" s="110" customFormat="1" x14ac:dyDescent="0.3">
      <c r="A49" s="130" t="s">
        <v>250</v>
      </c>
      <c r="B49" s="130" t="s">
        <v>11</v>
      </c>
      <c r="C49" s="130" t="s">
        <v>12</v>
      </c>
      <c r="D49" s="130" t="s">
        <v>13</v>
      </c>
      <c r="E49" s="130" t="s">
        <v>169</v>
      </c>
      <c r="F49" s="130" t="s">
        <v>15</v>
      </c>
      <c r="G49" s="130" t="s">
        <v>16</v>
      </c>
      <c r="H49" s="130" t="s">
        <v>17</v>
      </c>
      <c r="I49" s="131" t="str">
        <f>I2</f>
        <v>1990Q1</v>
      </c>
      <c r="J49" s="131" t="str">
        <f t="shared" ref="J49:BU49" si="2">J2</f>
        <v>1990Q2</v>
      </c>
      <c r="K49" s="131" t="str">
        <f t="shared" si="2"/>
        <v>1990Q3</v>
      </c>
      <c r="L49" s="131" t="str">
        <f t="shared" si="2"/>
        <v>1990Q4</v>
      </c>
      <c r="M49" s="131" t="str">
        <f t="shared" si="2"/>
        <v>1991Q1</v>
      </c>
      <c r="N49" s="131" t="str">
        <f t="shared" si="2"/>
        <v>1991Q2</v>
      </c>
      <c r="O49" s="131" t="str">
        <f t="shared" si="2"/>
        <v>1991Q3</v>
      </c>
      <c r="P49" s="131" t="str">
        <f t="shared" si="2"/>
        <v>1991Q4</v>
      </c>
      <c r="Q49" s="131" t="str">
        <f t="shared" si="2"/>
        <v>1992Q1</v>
      </c>
      <c r="R49" s="131" t="str">
        <f t="shared" si="2"/>
        <v>1992Q2</v>
      </c>
      <c r="S49" s="131" t="str">
        <f t="shared" si="2"/>
        <v>1992Q3</v>
      </c>
      <c r="T49" s="131" t="str">
        <f t="shared" si="2"/>
        <v>1992Q4</v>
      </c>
      <c r="U49" s="131" t="str">
        <f t="shared" si="2"/>
        <v>1993Q1</v>
      </c>
      <c r="V49" s="131" t="str">
        <f t="shared" si="2"/>
        <v>1993Q2</v>
      </c>
      <c r="W49" s="131" t="str">
        <f t="shared" si="2"/>
        <v>1993Q3</v>
      </c>
      <c r="X49" s="131" t="str">
        <f t="shared" si="2"/>
        <v>1993Q4</v>
      </c>
      <c r="Y49" s="131" t="str">
        <f t="shared" si="2"/>
        <v>1994Q1</v>
      </c>
      <c r="Z49" s="131" t="str">
        <f t="shared" si="2"/>
        <v>1994Q2</v>
      </c>
      <c r="AA49" s="131" t="str">
        <f t="shared" si="2"/>
        <v>1994Q3</v>
      </c>
      <c r="AB49" s="131" t="str">
        <f t="shared" si="2"/>
        <v>1994Q4</v>
      </c>
      <c r="AC49" s="131" t="str">
        <f t="shared" si="2"/>
        <v>1995Q1</v>
      </c>
      <c r="AD49" s="131" t="str">
        <f t="shared" si="2"/>
        <v>1995Q2</v>
      </c>
      <c r="AE49" s="131" t="str">
        <f t="shared" si="2"/>
        <v>1995Q3</v>
      </c>
      <c r="AF49" s="131" t="str">
        <f t="shared" si="2"/>
        <v>1995Q4</v>
      </c>
      <c r="AG49" s="131" t="str">
        <f t="shared" si="2"/>
        <v>1996Q1</v>
      </c>
      <c r="AH49" s="131" t="str">
        <f t="shared" si="2"/>
        <v>1996Q2</v>
      </c>
      <c r="AI49" s="131" t="str">
        <f t="shared" si="2"/>
        <v>1996Q3</v>
      </c>
      <c r="AJ49" s="131" t="str">
        <f t="shared" si="2"/>
        <v>1996Q4</v>
      </c>
      <c r="AK49" s="131" t="str">
        <f t="shared" si="2"/>
        <v>1997Q1</v>
      </c>
      <c r="AL49" s="131" t="str">
        <f t="shared" si="2"/>
        <v>1997Q2</v>
      </c>
      <c r="AM49" s="131" t="str">
        <f t="shared" si="2"/>
        <v>1997Q3</v>
      </c>
      <c r="AN49" s="131" t="str">
        <f t="shared" si="2"/>
        <v>1997Q4</v>
      </c>
      <c r="AO49" s="131" t="str">
        <f t="shared" si="2"/>
        <v>1998Q1</v>
      </c>
      <c r="AP49" s="131" t="str">
        <f t="shared" si="2"/>
        <v>1998Q2</v>
      </c>
      <c r="AQ49" s="131" t="str">
        <f t="shared" si="2"/>
        <v>1998Q3</v>
      </c>
      <c r="AR49" s="131" t="str">
        <f t="shared" si="2"/>
        <v>1998Q4</v>
      </c>
      <c r="AS49" s="131" t="str">
        <f t="shared" si="2"/>
        <v>1999Q1</v>
      </c>
      <c r="AT49" s="131" t="str">
        <f t="shared" si="2"/>
        <v>1999Q2</v>
      </c>
      <c r="AU49" s="131" t="str">
        <f t="shared" si="2"/>
        <v>1999Q3</v>
      </c>
      <c r="AV49" s="131" t="str">
        <f t="shared" si="2"/>
        <v>1999Q4</v>
      </c>
      <c r="AW49" s="131" t="str">
        <f t="shared" si="2"/>
        <v>2000Q1</v>
      </c>
      <c r="AX49" s="131" t="str">
        <f t="shared" si="2"/>
        <v>2000Q2</v>
      </c>
      <c r="AY49" s="131" t="str">
        <f t="shared" si="2"/>
        <v>2000Q3</v>
      </c>
      <c r="AZ49" s="131" t="str">
        <f t="shared" si="2"/>
        <v>2000Q4</v>
      </c>
      <c r="BA49" s="131" t="str">
        <f t="shared" si="2"/>
        <v>2001Q1</v>
      </c>
      <c r="BB49" s="131" t="str">
        <f t="shared" si="2"/>
        <v>2001Q2</v>
      </c>
      <c r="BC49" s="131" t="str">
        <f t="shared" si="2"/>
        <v>2001Q3</v>
      </c>
      <c r="BD49" s="131" t="str">
        <f t="shared" si="2"/>
        <v>2001Q4</v>
      </c>
      <c r="BE49" s="131" t="str">
        <f t="shared" si="2"/>
        <v>2002Q1</v>
      </c>
      <c r="BF49" s="131" t="str">
        <f t="shared" si="2"/>
        <v>2002Q2</v>
      </c>
      <c r="BG49" s="131" t="str">
        <f t="shared" si="2"/>
        <v>2002Q3</v>
      </c>
      <c r="BH49" s="131" t="str">
        <f t="shared" si="2"/>
        <v>2002Q4</v>
      </c>
      <c r="BI49" s="131" t="str">
        <f t="shared" si="2"/>
        <v>2003Q1</v>
      </c>
      <c r="BJ49" s="131" t="str">
        <f t="shared" si="2"/>
        <v>2003Q2</v>
      </c>
      <c r="BK49" s="131" t="str">
        <f t="shared" si="2"/>
        <v>2003Q3</v>
      </c>
      <c r="BL49" s="131" t="str">
        <f t="shared" si="2"/>
        <v>2003Q4</v>
      </c>
      <c r="BM49" s="131" t="str">
        <f t="shared" si="2"/>
        <v>2004Q1</v>
      </c>
      <c r="BN49" s="131" t="str">
        <f t="shared" si="2"/>
        <v>2004Q2</v>
      </c>
      <c r="BO49" s="131" t="str">
        <f t="shared" si="2"/>
        <v>2004Q3</v>
      </c>
      <c r="BP49" s="131" t="str">
        <f t="shared" si="2"/>
        <v>2004Q4</v>
      </c>
      <c r="BQ49" s="131" t="str">
        <f t="shared" si="2"/>
        <v>2005Q1</v>
      </c>
      <c r="BR49" s="131" t="str">
        <f t="shared" si="2"/>
        <v>2005Q2</v>
      </c>
      <c r="BS49" s="131" t="str">
        <f t="shared" si="2"/>
        <v>2005Q3</v>
      </c>
      <c r="BT49" s="131" t="str">
        <f t="shared" si="2"/>
        <v>2005Q4</v>
      </c>
      <c r="BU49" s="131" t="str">
        <f t="shared" si="2"/>
        <v>2006Q1</v>
      </c>
      <c r="BV49" s="131" t="str">
        <f t="shared" ref="BV49:EB49" si="3">BV2</f>
        <v>2006Q2</v>
      </c>
      <c r="BW49" s="131" t="str">
        <f t="shared" si="3"/>
        <v>2006Q3</v>
      </c>
      <c r="BX49" s="131" t="str">
        <f t="shared" si="3"/>
        <v>2006Q4</v>
      </c>
      <c r="BY49" s="131" t="str">
        <f t="shared" si="3"/>
        <v>2007Q1</v>
      </c>
      <c r="BZ49" s="131" t="str">
        <f t="shared" si="3"/>
        <v>2007Q2</v>
      </c>
      <c r="CA49" s="131" t="str">
        <f t="shared" si="3"/>
        <v>2007Q3</v>
      </c>
      <c r="CB49" s="131" t="str">
        <f t="shared" si="3"/>
        <v>2007Q4</v>
      </c>
      <c r="CC49" s="131" t="str">
        <f t="shared" si="3"/>
        <v>2008Q1</v>
      </c>
      <c r="CD49" s="131" t="str">
        <f t="shared" si="3"/>
        <v>2008Q2</v>
      </c>
      <c r="CE49" s="131" t="str">
        <f t="shared" si="3"/>
        <v>2008Q3</v>
      </c>
      <c r="CF49" s="131" t="str">
        <f t="shared" si="3"/>
        <v>2008Q4</v>
      </c>
      <c r="CG49" s="131" t="str">
        <f t="shared" si="3"/>
        <v>2009Q1</v>
      </c>
      <c r="CH49" s="131" t="str">
        <f t="shared" si="3"/>
        <v>2009Q2</v>
      </c>
      <c r="CI49" s="131" t="str">
        <f t="shared" si="3"/>
        <v>2009Q3</v>
      </c>
      <c r="CJ49" s="131" t="str">
        <f t="shared" si="3"/>
        <v>2009Q4</v>
      </c>
      <c r="CK49" s="131" t="str">
        <f t="shared" si="3"/>
        <v>2010Q1</v>
      </c>
      <c r="CL49" s="131" t="str">
        <f t="shared" si="3"/>
        <v>2010Q2</v>
      </c>
      <c r="CM49" s="131" t="str">
        <f t="shared" si="3"/>
        <v>2010Q3</v>
      </c>
      <c r="CN49" s="131" t="str">
        <f t="shared" si="3"/>
        <v>2010Q4</v>
      </c>
      <c r="CO49" s="131" t="str">
        <f t="shared" si="3"/>
        <v>2011Q1</v>
      </c>
      <c r="CP49" s="131" t="str">
        <f t="shared" si="3"/>
        <v>2011Q2</v>
      </c>
      <c r="CQ49" s="131" t="str">
        <f t="shared" si="3"/>
        <v>2011Q3</v>
      </c>
      <c r="CR49" s="131" t="str">
        <f t="shared" si="3"/>
        <v>2011Q4</v>
      </c>
      <c r="CS49" s="131" t="str">
        <f t="shared" si="3"/>
        <v>2012Q1</v>
      </c>
      <c r="CT49" s="131" t="str">
        <f t="shared" si="3"/>
        <v>2012Q2</v>
      </c>
      <c r="CU49" s="131" t="str">
        <f t="shared" si="3"/>
        <v>2012Q3</v>
      </c>
      <c r="CV49" s="131" t="str">
        <f t="shared" si="3"/>
        <v>2012Q4</v>
      </c>
      <c r="CW49" s="131" t="str">
        <f t="shared" si="3"/>
        <v>2013Q1</v>
      </c>
      <c r="CX49" s="131" t="str">
        <f t="shared" si="3"/>
        <v>2013Q2</v>
      </c>
      <c r="CY49" s="131" t="str">
        <f t="shared" si="3"/>
        <v>2013Q3</v>
      </c>
      <c r="CZ49" s="131" t="str">
        <f t="shared" si="3"/>
        <v>2013Q4</v>
      </c>
      <c r="DA49" s="131" t="str">
        <f t="shared" si="3"/>
        <v>2014Q1</v>
      </c>
      <c r="DB49" s="131" t="str">
        <f t="shared" si="3"/>
        <v>2014Q2</v>
      </c>
      <c r="DC49" s="131" t="str">
        <f t="shared" si="3"/>
        <v>2014Q3</v>
      </c>
      <c r="DD49" s="131" t="str">
        <f t="shared" si="3"/>
        <v>2014Q4</v>
      </c>
      <c r="DE49" s="131" t="str">
        <f t="shared" si="3"/>
        <v>2015Q1</v>
      </c>
      <c r="DF49" s="131" t="str">
        <f t="shared" si="3"/>
        <v>2015Q2</v>
      </c>
      <c r="DG49" s="131" t="str">
        <f t="shared" si="3"/>
        <v>2015Q3</v>
      </c>
      <c r="DH49" s="131" t="str">
        <f t="shared" si="3"/>
        <v>2015Q4</v>
      </c>
      <c r="DI49" s="131" t="str">
        <f t="shared" si="3"/>
        <v>2016Q1</v>
      </c>
      <c r="DJ49" s="131" t="str">
        <f t="shared" si="3"/>
        <v>2016Q2</v>
      </c>
      <c r="DK49" s="131" t="str">
        <f t="shared" si="3"/>
        <v>2016Q3</v>
      </c>
      <c r="DL49" s="131" t="str">
        <f t="shared" si="3"/>
        <v>2016Q4</v>
      </c>
      <c r="DM49" s="131" t="str">
        <f t="shared" si="3"/>
        <v>2017Q1</v>
      </c>
      <c r="DN49" s="131" t="str">
        <f t="shared" si="3"/>
        <v>2017Q2</v>
      </c>
      <c r="DO49" s="131" t="str">
        <f t="shared" si="3"/>
        <v>2017Q3</v>
      </c>
      <c r="DP49" s="131" t="str">
        <f t="shared" si="3"/>
        <v>2017Q4</v>
      </c>
      <c r="DQ49" s="131" t="str">
        <f t="shared" si="3"/>
        <v>2018Q1</v>
      </c>
      <c r="DR49" s="131" t="str">
        <f t="shared" si="3"/>
        <v>2018Q2</v>
      </c>
      <c r="DS49" s="131" t="str">
        <f t="shared" si="3"/>
        <v>2018Q3</v>
      </c>
      <c r="DT49" s="131" t="str">
        <f t="shared" si="3"/>
        <v>2018Q4</v>
      </c>
      <c r="DU49" s="131" t="str">
        <f t="shared" si="3"/>
        <v>2019Q1</v>
      </c>
      <c r="DV49" s="131" t="str">
        <f t="shared" si="3"/>
        <v>2019Q2</v>
      </c>
      <c r="DW49" s="131" t="str">
        <f t="shared" si="3"/>
        <v>2019Q3</v>
      </c>
      <c r="DX49" s="131" t="str">
        <f t="shared" si="3"/>
        <v>2019Q4</v>
      </c>
      <c r="DY49" s="131" t="str">
        <f t="shared" si="3"/>
        <v>2020Q1</v>
      </c>
      <c r="DZ49" s="131" t="str">
        <f t="shared" si="3"/>
        <v>2020Q2</v>
      </c>
      <c r="EA49" s="131" t="str">
        <f t="shared" si="3"/>
        <v>2020Q3</v>
      </c>
      <c r="EB49" s="131" t="str">
        <f t="shared" si="3"/>
        <v>2020Q4</v>
      </c>
    </row>
    <row r="50" spans="1:132" s="112" customFormat="1" x14ac:dyDescent="0.3">
      <c r="A50" s="112" t="s">
        <v>150</v>
      </c>
      <c r="B50" s="8" t="s">
        <v>151</v>
      </c>
      <c r="C50" s="134" t="s">
        <v>144</v>
      </c>
      <c r="D50" s="112" t="s">
        <v>145</v>
      </c>
      <c r="E50" s="112" t="s">
        <v>146</v>
      </c>
      <c r="F50" s="112" t="s">
        <v>147</v>
      </c>
      <c r="G50" s="112">
        <v>16980</v>
      </c>
      <c r="H50" s="113">
        <v>33694</v>
      </c>
      <c r="I50" s="241" t="s">
        <v>2727</v>
      </c>
      <c r="J50" s="241" t="s">
        <v>2728</v>
      </c>
      <c r="K50" s="241" t="s">
        <v>2729</v>
      </c>
      <c r="L50" s="241" t="s">
        <v>2730</v>
      </c>
      <c r="M50" s="241" t="s">
        <v>2731</v>
      </c>
      <c r="N50" s="241" t="s">
        <v>2732</v>
      </c>
      <c r="O50" s="241" t="s">
        <v>2733</v>
      </c>
      <c r="P50" s="241" t="s">
        <v>2734</v>
      </c>
      <c r="Q50" s="241" t="s">
        <v>2735</v>
      </c>
      <c r="R50" s="241" t="s">
        <v>2736</v>
      </c>
      <c r="S50" s="241" t="s">
        <v>2737</v>
      </c>
      <c r="T50" s="241" t="s">
        <v>2738</v>
      </c>
      <c r="U50" s="241" t="s">
        <v>2739</v>
      </c>
      <c r="V50" s="241" t="s">
        <v>2740</v>
      </c>
      <c r="W50" s="241" t="s">
        <v>2741</v>
      </c>
      <c r="X50" s="241" t="s">
        <v>2742</v>
      </c>
      <c r="Y50" s="241" t="s">
        <v>2743</v>
      </c>
      <c r="Z50" s="241" t="s">
        <v>2744</v>
      </c>
      <c r="AA50" s="241" t="s">
        <v>2745</v>
      </c>
      <c r="AB50" s="241" t="s">
        <v>2746</v>
      </c>
      <c r="AC50" s="241" t="s">
        <v>2747</v>
      </c>
      <c r="AD50" s="241" t="s">
        <v>2748</v>
      </c>
      <c r="AE50" s="241" t="s">
        <v>2749</v>
      </c>
      <c r="AF50" s="241" t="s">
        <v>2750</v>
      </c>
      <c r="AG50" s="241" t="s">
        <v>2751</v>
      </c>
      <c r="AH50" s="241" t="s">
        <v>2752</v>
      </c>
      <c r="AI50" s="241" t="s">
        <v>2753</v>
      </c>
      <c r="AJ50" s="241" t="s">
        <v>2754</v>
      </c>
      <c r="AK50" s="241" t="s">
        <v>2755</v>
      </c>
      <c r="AL50" s="241" t="s">
        <v>2756</v>
      </c>
      <c r="AM50" s="241" t="s">
        <v>2757</v>
      </c>
      <c r="AN50" s="241" t="s">
        <v>2758</v>
      </c>
      <c r="AO50" s="241" t="s">
        <v>2759</v>
      </c>
      <c r="AP50" s="241" t="s">
        <v>2760</v>
      </c>
      <c r="AQ50" s="241" t="s">
        <v>2761</v>
      </c>
      <c r="AR50" s="241" t="s">
        <v>2762</v>
      </c>
      <c r="AS50" s="241" t="s">
        <v>2763</v>
      </c>
      <c r="AT50" s="241" t="s">
        <v>2764</v>
      </c>
      <c r="AU50" s="241" t="s">
        <v>2765</v>
      </c>
      <c r="AV50" s="241" t="s">
        <v>2766</v>
      </c>
      <c r="AW50" s="241" t="s">
        <v>2767</v>
      </c>
      <c r="AX50" s="241" t="s">
        <v>2768</v>
      </c>
      <c r="AY50" s="241" t="s">
        <v>2769</v>
      </c>
      <c r="AZ50" s="241" t="s">
        <v>2770</v>
      </c>
      <c r="BA50" s="241" t="s">
        <v>2771</v>
      </c>
      <c r="BB50" s="241" t="s">
        <v>2772</v>
      </c>
      <c r="BC50" s="241" t="s">
        <v>2773</v>
      </c>
      <c r="BD50" s="241" t="s">
        <v>2774</v>
      </c>
      <c r="BE50" s="241" t="s">
        <v>2775</v>
      </c>
      <c r="BF50" s="241" t="s">
        <v>2776</v>
      </c>
      <c r="BG50" s="241" t="s">
        <v>2777</v>
      </c>
      <c r="BH50" s="241" t="s">
        <v>2778</v>
      </c>
      <c r="BI50" s="241" t="s">
        <v>2779</v>
      </c>
      <c r="BJ50" s="241" t="s">
        <v>2780</v>
      </c>
      <c r="BK50" s="241" t="s">
        <v>2781</v>
      </c>
      <c r="BL50" s="241" t="s">
        <v>2782</v>
      </c>
      <c r="BM50" s="241" t="s">
        <v>2783</v>
      </c>
      <c r="BN50" s="241" t="s">
        <v>2784</v>
      </c>
      <c r="BO50" s="241" t="s">
        <v>2785</v>
      </c>
      <c r="BP50" s="241" t="s">
        <v>2786</v>
      </c>
      <c r="BQ50" s="241" t="s">
        <v>2787</v>
      </c>
      <c r="BR50" s="241" t="s">
        <v>2788</v>
      </c>
      <c r="BS50" s="241" t="s">
        <v>2789</v>
      </c>
      <c r="BT50" s="241" t="s">
        <v>2790</v>
      </c>
      <c r="BU50" s="241" t="s">
        <v>2791</v>
      </c>
      <c r="BV50" s="241" t="s">
        <v>2792</v>
      </c>
      <c r="BW50" s="241" t="s">
        <v>2793</v>
      </c>
      <c r="BX50" s="241" t="s">
        <v>2794</v>
      </c>
      <c r="BY50" s="241" t="s">
        <v>2795</v>
      </c>
      <c r="BZ50" s="241" t="s">
        <v>2796</v>
      </c>
      <c r="CA50" s="241" t="s">
        <v>2797</v>
      </c>
      <c r="CB50" s="241" t="s">
        <v>2798</v>
      </c>
      <c r="CC50" s="241" t="s">
        <v>2799</v>
      </c>
      <c r="CD50" s="241" t="s">
        <v>2800</v>
      </c>
      <c r="CE50" s="241" t="s">
        <v>2801</v>
      </c>
      <c r="CF50" s="241" t="s">
        <v>2802</v>
      </c>
      <c r="CG50" s="241" t="s">
        <v>2803</v>
      </c>
      <c r="CH50" s="241" t="s">
        <v>2804</v>
      </c>
      <c r="CI50" s="241" t="s">
        <v>2805</v>
      </c>
      <c r="CJ50" s="241" t="s">
        <v>2806</v>
      </c>
      <c r="CK50" s="241" t="s">
        <v>2807</v>
      </c>
      <c r="CL50" s="241" t="s">
        <v>2808</v>
      </c>
      <c r="CM50" s="241" t="s">
        <v>2809</v>
      </c>
      <c r="CN50" s="241" t="s">
        <v>2810</v>
      </c>
      <c r="CO50" s="241" t="s">
        <v>2811</v>
      </c>
      <c r="CP50" s="241" t="s">
        <v>2812</v>
      </c>
      <c r="CQ50" s="241" t="s">
        <v>2813</v>
      </c>
      <c r="CR50" s="241" t="s">
        <v>2814</v>
      </c>
      <c r="CS50" s="241" t="s">
        <v>2815</v>
      </c>
      <c r="CT50" s="241" t="s">
        <v>2816</v>
      </c>
      <c r="CU50" s="241" t="s">
        <v>2817</v>
      </c>
      <c r="CV50" s="241" t="s">
        <v>2818</v>
      </c>
      <c r="CW50" s="241" t="s">
        <v>2819</v>
      </c>
      <c r="CX50" s="241" t="s">
        <v>2820</v>
      </c>
      <c r="CY50" s="241" t="s">
        <v>2821</v>
      </c>
      <c r="CZ50" s="241" t="s">
        <v>2822</v>
      </c>
      <c r="DA50" s="241" t="s">
        <v>2823</v>
      </c>
      <c r="DB50" s="241" t="s">
        <v>2824</v>
      </c>
      <c r="DC50" s="241" t="s">
        <v>2825</v>
      </c>
      <c r="DD50" s="241" t="s">
        <v>2826</v>
      </c>
      <c r="DE50" s="241" t="s">
        <v>2827</v>
      </c>
      <c r="DF50" s="241" t="s">
        <v>2828</v>
      </c>
      <c r="DG50" s="241" t="s">
        <v>2829</v>
      </c>
      <c r="DH50" s="241" t="s">
        <v>2830</v>
      </c>
      <c r="DI50" s="241" t="s">
        <v>2831</v>
      </c>
      <c r="DJ50" s="241" t="s">
        <v>2832</v>
      </c>
      <c r="DK50" s="241" t="s">
        <v>2833</v>
      </c>
      <c r="DL50" s="241" t="s">
        <v>2834</v>
      </c>
      <c r="DM50" s="241" t="s">
        <v>2835</v>
      </c>
      <c r="DN50" s="241" t="s">
        <v>2836</v>
      </c>
      <c r="DO50" s="241" t="s">
        <v>2837</v>
      </c>
      <c r="DP50" s="241" t="s">
        <v>2838</v>
      </c>
      <c r="DQ50" s="241" t="s">
        <v>2839</v>
      </c>
      <c r="DR50" s="241" t="s">
        <v>2840</v>
      </c>
      <c r="DS50" s="241" t="s">
        <v>2841</v>
      </c>
      <c r="DT50" s="241" t="s">
        <v>2842</v>
      </c>
      <c r="DU50" s="241" t="s">
        <v>2843</v>
      </c>
      <c r="DV50" s="241" t="s">
        <v>2844</v>
      </c>
      <c r="DW50" s="241" t="s">
        <v>2845</v>
      </c>
      <c r="DX50" s="241" t="s">
        <v>2846</v>
      </c>
      <c r="DY50" s="241" t="s">
        <v>2847</v>
      </c>
      <c r="DZ50" s="241" t="s">
        <v>2848</v>
      </c>
      <c r="EA50" s="241" t="s">
        <v>2849</v>
      </c>
      <c r="EB50" s="7"/>
    </row>
    <row r="51" spans="1:132" s="112" customFormat="1" x14ac:dyDescent="0.3">
      <c r="A51" s="112" t="s">
        <v>154</v>
      </c>
      <c r="B51" s="8" t="s">
        <v>155</v>
      </c>
      <c r="C51" s="134" t="s">
        <v>144</v>
      </c>
      <c r="D51" s="112" t="s">
        <v>145</v>
      </c>
      <c r="E51" s="112" t="s">
        <v>146</v>
      </c>
      <c r="F51" s="112" t="s">
        <v>147</v>
      </c>
      <c r="G51" s="112">
        <v>19820</v>
      </c>
      <c r="H51" s="113">
        <v>33694</v>
      </c>
      <c r="I51" s="241" t="s">
        <v>2850</v>
      </c>
      <c r="J51" s="241" t="s">
        <v>2851</v>
      </c>
      <c r="K51" s="241" t="s">
        <v>2852</v>
      </c>
      <c r="L51" s="241" t="s">
        <v>2853</v>
      </c>
      <c r="M51" s="241" t="s">
        <v>2854</v>
      </c>
      <c r="N51" s="241" t="s">
        <v>2855</v>
      </c>
      <c r="O51" s="241" t="s">
        <v>2856</v>
      </c>
      <c r="P51" s="241" t="s">
        <v>2857</v>
      </c>
      <c r="Q51" s="241" t="s">
        <v>2858</v>
      </c>
      <c r="R51" s="241" t="s">
        <v>2859</v>
      </c>
      <c r="S51" s="241" t="s">
        <v>2860</v>
      </c>
      <c r="T51" s="241" t="s">
        <v>2861</v>
      </c>
      <c r="U51" s="241" t="s">
        <v>2862</v>
      </c>
      <c r="V51" s="241" t="s">
        <v>2863</v>
      </c>
      <c r="W51" s="241" t="s">
        <v>2864</v>
      </c>
      <c r="X51" s="241" t="s">
        <v>2865</v>
      </c>
      <c r="Y51" s="241" t="s">
        <v>2866</v>
      </c>
      <c r="Z51" s="241" t="s">
        <v>2867</v>
      </c>
      <c r="AA51" s="241" t="s">
        <v>2868</v>
      </c>
      <c r="AB51" s="241" t="s">
        <v>2869</v>
      </c>
      <c r="AC51" s="241" t="s">
        <v>2870</v>
      </c>
      <c r="AD51" s="241" t="s">
        <v>2871</v>
      </c>
      <c r="AE51" s="241" t="s">
        <v>2872</v>
      </c>
      <c r="AF51" s="241" t="s">
        <v>2873</v>
      </c>
      <c r="AG51" s="241" t="s">
        <v>2874</v>
      </c>
      <c r="AH51" s="241" t="s">
        <v>2875</v>
      </c>
      <c r="AI51" s="241" t="s">
        <v>2876</v>
      </c>
      <c r="AJ51" s="241" t="s">
        <v>2877</v>
      </c>
      <c r="AK51" s="241" t="s">
        <v>2878</v>
      </c>
      <c r="AL51" s="241" t="s">
        <v>2879</v>
      </c>
      <c r="AM51" s="241" t="s">
        <v>2880</v>
      </c>
      <c r="AN51" s="241" t="s">
        <v>2881</v>
      </c>
      <c r="AO51" s="241" t="s">
        <v>2882</v>
      </c>
      <c r="AP51" s="241" t="s">
        <v>2883</v>
      </c>
      <c r="AQ51" s="241" t="s">
        <v>2884</v>
      </c>
      <c r="AR51" s="241" t="s">
        <v>2885</v>
      </c>
      <c r="AS51" s="241" t="s">
        <v>2886</v>
      </c>
      <c r="AT51" s="241" t="s">
        <v>2887</v>
      </c>
      <c r="AU51" s="241" t="s">
        <v>2888</v>
      </c>
      <c r="AV51" s="241" t="s">
        <v>2889</v>
      </c>
      <c r="AW51" s="241" t="s">
        <v>2890</v>
      </c>
      <c r="AX51" s="241" t="s">
        <v>2891</v>
      </c>
      <c r="AY51" s="241" t="s">
        <v>2892</v>
      </c>
      <c r="AZ51" s="241" t="s">
        <v>2893</v>
      </c>
      <c r="BA51" s="241" t="s">
        <v>2894</v>
      </c>
      <c r="BB51" s="241" t="s">
        <v>2895</v>
      </c>
      <c r="BC51" s="241" t="s">
        <v>2896</v>
      </c>
      <c r="BD51" s="241" t="s">
        <v>2897</v>
      </c>
      <c r="BE51" s="241" t="s">
        <v>2898</v>
      </c>
      <c r="BF51" s="241" t="s">
        <v>2899</v>
      </c>
      <c r="BG51" s="241" t="s">
        <v>2900</v>
      </c>
      <c r="BH51" s="241" t="s">
        <v>2901</v>
      </c>
      <c r="BI51" s="241" t="s">
        <v>2902</v>
      </c>
      <c r="BJ51" s="241" t="s">
        <v>2903</v>
      </c>
      <c r="BK51" s="241" t="s">
        <v>2904</v>
      </c>
      <c r="BL51" s="241" t="s">
        <v>2905</v>
      </c>
      <c r="BM51" s="241" t="s">
        <v>2906</v>
      </c>
      <c r="BN51" s="241" t="s">
        <v>2907</v>
      </c>
      <c r="BO51" s="241" t="s">
        <v>2908</v>
      </c>
      <c r="BP51" s="241" t="s">
        <v>2909</v>
      </c>
      <c r="BQ51" s="241" t="s">
        <v>2910</v>
      </c>
      <c r="BR51" s="241" t="s">
        <v>2911</v>
      </c>
      <c r="BS51" s="241" t="s">
        <v>2912</v>
      </c>
      <c r="BT51" s="241" t="s">
        <v>2913</v>
      </c>
      <c r="BU51" s="241" t="s">
        <v>2914</v>
      </c>
      <c r="BV51" s="241" t="s">
        <v>2915</v>
      </c>
      <c r="BW51" s="241" t="s">
        <v>2916</v>
      </c>
      <c r="BX51" s="241" t="s">
        <v>2917</v>
      </c>
      <c r="BY51" s="241" t="s">
        <v>2918</v>
      </c>
      <c r="BZ51" s="241" t="s">
        <v>2919</v>
      </c>
      <c r="CA51" s="241" t="s">
        <v>2920</v>
      </c>
      <c r="CB51" s="241" t="s">
        <v>2921</v>
      </c>
      <c r="CC51" s="241" t="s">
        <v>2922</v>
      </c>
      <c r="CD51" s="241" t="s">
        <v>2923</v>
      </c>
      <c r="CE51" s="241" t="s">
        <v>2924</v>
      </c>
      <c r="CF51" s="241" t="s">
        <v>2925</v>
      </c>
      <c r="CG51" s="241" t="s">
        <v>2926</v>
      </c>
      <c r="CH51" s="241" t="s">
        <v>2927</v>
      </c>
      <c r="CI51" s="241" t="s">
        <v>2928</v>
      </c>
      <c r="CJ51" s="241" t="s">
        <v>2929</v>
      </c>
      <c r="CK51" s="241" t="s">
        <v>2930</v>
      </c>
      <c r="CL51" s="241" t="s">
        <v>2931</v>
      </c>
      <c r="CM51" s="241" t="s">
        <v>2932</v>
      </c>
      <c r="CN51" s="241" t="s">
        <v>2933</v>
      </c>
      <c r="CO51" s="241" t="s">
        <v>2934</v>
      </c>
      <c r="CP51" s="241" t="s">
        <v>2935</v>
      </c>
      <c r="CQ51" s="241" t="s">
        <v>2936</v>
      </c>
      <c r="CR51" s="241" t="s">
        <v>2937</v>
      </c>
      <c r="CS51" s="241" t="s">
        <v>2938</v>
      </c>
      <c r="CT51" s="241" t="s">
        <v>2939</v>
      </c>
      <c r="CU51" s="241" t="s">
        <v>2940</v>
      </c>
      <c r="CV51" s="241" t="s">
        <v>2941</v>
      </c>
      <c r="CW51" s="241" t="s">
        <v>2942</v>
      </c>
      <c r="CX51" s="241" t="s">
        <v>2943</v>
      </c>
      <c r="CY51" s="241" t="s">
        <v>2944</v>
      </c>
      <c r="CZ51" s="241" t="s">
        <v>2945</v>
      </c>
      <c r="DA51" s="241" t="s">
        <v>2946</v>
      </c>
      <c r="DB51" s="241" t="s">
        <v>2947</v>
      </c>
      <c r="DC51" s="241" t="s">
        <v>2948</v>
      </c>
      <c r="DD51" s="241" t="s">
        <v>2949</v>
      </c>
      <c r="DE51" s="241" t="s">
        <v>2950</v>
      </c>
      <c r="DF51" s="241" t="s">
        <v>2951</v>
      </c>
      <c r="DG51" s="241" t="s">
        <v>2952</v>
      </c>
      <c r="DH51" s="241" t="s">
        <v>2953</v>
      </c>
      <c r="DI51" s="241" t="s">
        <v>2954</v>
      </c>
      <c r="DJ51" s="241" t="s">
        <v>2955</v>
      </c>
      <c r="DK51" s="241" t="s">
        <v>2956</v>
      </c>
      <c r="DL51" s="241" t="s">
        <v>2957</v>
      </c>
      <c r="DM51" s="241" t="s">
        <v>2958</v>
      </c>
      <c r="DN51" s="241" t="s">
        <v>2959</v>
      </c>
      <c r="DO51" s="241" t="s">
        <v>2960</v>
      </c>
      <c r="DP51" s="241" t="s">
        <v>2961</v>
      </c>
      <c r="DQ51" s="241" t="s">
        <v>2962</v>
      </c>
      <c r="DR51" s="241" t="s">
        <v>2963</v>
      </c>
      <c r="DS51" s="241" t="s">
        <v>2964</v>
      </c>
      <c r="DT51" s="241" t="s">
        <v>2965</v>
      </c>
      <c r="DU51" s="241" t="s">
        <v>2966</v>
      </c>
      <c r="DV51" s="241" t="s">
        <v>2967</v>
      </c>
      <c r="DW51" s="241" t="s">
        <v>2968</v>
      </c>
      <c r="DX51" s="241" t="s">
        <v>2969</v>
      </c>
      <c r="DY51" s="241" t="s">
        <v>2970</v>
      </c>
      <c r="DZ51" s="241" t="s">
        <v>2971</v>
      </c>
      <c r="EA51" s="241" t="s">
        <v>2972</v>
      </c>
      <c r="EB51" s="7"/>
    </row>
    <row r="52" spans="1:132" s="112" customFormat="1" x14ac:dyDescent="0.3">
      <c r="A52" s="112" t="s">
        <v>148</v>
      </c>
      <c r="B52" s="8" t="s">
        <v>149</v>
      </c>
      <c r="C52" s="134" t="s">
        <v>144</v>
      </c>
      <c r="D52" s="112" t="s">
        <v>145</v>
      </c>
      <c r="E52" s="112" t="s">
        <v>146</v>
      </c>
      <c r="F52" s="112" t="s">
        <v>147</v>
      </c>
      <c r="G52" s="112">
        <v>31080</v>
      </c>
      <c r="H52" s="113">
        <v>33694</v>
      </c>
      <c r="I52" s="241" t="s">
        <v>2973</v>
      </c>
      <c r="J52" s="241" t="s">
        <v>2974</v>
      </c>
      <c r="K52" s="241" t="s">
        <v>2975</v>
      </c>
      <c r="L52" s="241" t="s">
        <v>2976</v>
      </c>
      <c r="M52" s="241" t="s">
        <v>2977</v>
      </c>
      <c r="N52" s="241" t="s">
        <v>2978</v>
      </c>
      <c r="O52" s="241" t="s">
        <v>2979</v>
      </c>
      <c r="P52" s="241" t="s">
        <v>2980</v>
      </c>
      <c r="Q52" s="241" t="s">
        <v>2981</v>
      </c>
      <c r="R52" s="241" t="s">
        <v>2982</v>
      </c>
      <c r="S52" s="241" t="s">
        <v>2983</v>
      </c>
      <c r="T52" s="241" t="s">
        <v>2984</v>
      </c>
      <c r="U52" s="241" t="s">
        <v>2985</v>
      </c>
      <c r="V52" s="241" t="s">
        <v>2986</v>
      </c>
      <c r="W52" s="241" t="s">
        <v>2987</v>
      </c>
      <c r="X52" s="241" t="s">
        <v>2988</v>
      </c>
      <c r="Y52" s="241" t="s">
        <v>2989</v>
      </c>
      <c r="Z52" s="241" t="s">
        <v>2990</v>
      </c>
      <c r="AA52" s="241" t="s">
        <v>2991</v>
      </c>
      <c r="AB52" s="241" t="s">
        <v>2992</v>
      </c>
      <c r="AC52" s="241" t="s">
        <v>2993</v>
      </c>
      <c r="AD52" s="241" t="s">
        <v>2994</v>
      </c>
      <c r="AE52" s="241" t="s">
        <v>2995</v>
      </c>
      <c r="AF52" s="241" t="s">
        <v>2996</v>
      </c>
      <c r="AG52" s="241" t="s">
        <v>2997</v>
      </c>
      <c r="AH52" s="241" t="s">
        <v>2998</v>
      </c>
      <c r="AI52" s="241" t="s">
        <v>2999</v>
      </c>
      <c r="AJ52" s="241" t="s">
        <v>3000</v>
      </c>
      <c r="AK52" s="241" t="s">
        <v>3001</v>
      </c>
      <c r="AL52" s="241" t="s">
        <v>3002</v>
      </c>
      <c r="AM52" s="241" t="s">
        <v>3003</v>
      </c>
      <c r="AN52" s="241" t="s">
        <v>3004</v>
      </c>
      <c r="AO52" s="241" t="s">
        <v>3005</v>
      </c>
      <c r="AP52" s="241" t="s">
        <v>3006</v>
      </c>
      <c r="AQ52" s="241" t="s">
        <v>3007</v>
      </c>
      <c r="AR52" s="241" t="s">
        <v>3008</v>
      </c>
      <c r="AS52" s="241" t="s">
        <v>3009</v>
      </c>
      <c r="AT52" s="241" t="s">
        <v>3010</v>
      </c>
      <c r="AU52" s="241" t="s">
        <v>3011</v>
      </c>
      <c r="AV52" s="241" t="s">
        <v>3012</v>
      </c>
      <c r="AW52" s="241" t="s">
        <v>3013</v>
      </c>
      <c r="AX52" s="241" t="s">
        <v>3014</v>
      </c>
      <c r="AY52" s="241" t="s">
        <v>3015</v>
      </c>
      <c r="AZ52" s="241" t="s">
        <v>3016</v>
      </c>
      <c r="BA52" s="241" t="s">
        <v>3017</v>
      </c>
      <c r="BB52" s="241" t="s">
        <v>3018</v>
      </c>
      <c r="BC52" s="241" t="s">
        <v>3019</v>
      </c>
      <c r="BD52" s="241" t="s">
        <v>3020</v>
      </c>
      <c r="BE52" s="241" t="s">
        <v>3021</v>
      </c>
      <c r="BF52" s="241" t="s">
        <v>3022</v>
      </c>
      <c r="BG52" s="241" t="s">
        <v>3023</v>
      </c>
      <c r="BH52" s="241" t="s">
        <v>3024</v>
      </c>
      <c r="BI52" s="241" t="s">
        <v>3025</v>
      </c>
      <c r="BJ52" s="241" t="s">
        <v>3026</v>
      </c>
      <c r="BK52" s="241" t="s">
        <v>3027</v>
      </c>
      <c r="BL52" s="241" t="s">
        <v>3028</v>
      </c>
      <c r="BM52" s="241" t="s">
        <v>3029</v>
      </c>
      <c r="BN52" s="241" t="s">
        <v>3030</v>
      </c>
      <c r="BO52" s="241" t="s">
        <v>3031</v>
      </c>
      <c r="BP52" s="241" t="s">
        <v>3032</v>
      </c>
      <c r="BQ52" s="241" t="s">
        <v>3033</v>
      </c>
      <c r="BR52" s="241" t="s">
        <v>3034</v>
      </c>
      <c r="BS52" s="241" t="s">
        <v>3035</v>
      </c>
      <c r="BT52" s="241" t="s">
        <v>3036</v>
      </c>
      <c r="BU52" s="241" t="s">
        <v>3037</v>
      </c>
      <c r="BV52" s="241" t="s">
        <v>3038</v>
      </c>
      <c r="BW52" s="241" t="s">
        <v>3039</v>
      </c>
      <c r="BX52" s="241" t="s">
        <v>3040</v>
      </c>
      <c r="BY52" s="241" t="s">
        <v>3041</v>
      </c>
      <c r="BZ52" s="241" t="s">
        <v>3042</v>
      </c>
      <c r="CA52" s="241" t="s">
        <v>3043</v>
      </c>
      <c r="CB52" s="241" t="s">
        <v>3044</v>
      </c>
      <c r="CC52" s="241" t="s">
        <v>3045</v>
      </c>
      <c r="CD52" s="241" t="s">
        <v>3046</v>
      </c>
      <c r="CE52" s="241" t="s">
        <v>3047</v>
      </c>
      <c r="CF52" s="241" t="s">
        <v>3048</v>
      </c>
      <c r="CG52" s="241" t="s">
        <v>3049</v>
      </c>
      <c r="CH52" s="241" t="s">
        <v>3050</v>
      </c>
      <c r="CI52" s="241" t="s">
        <v>3051</v>
      </c>
      <c r="CJ52" s="241" t="s">
        <v>3052</v>
      </c>
      <c r="CK52" s="241" t="s">
        <v>3053</v>
      </c>
      <c r="CL52" s="241" t="s">
        <v>3054</v>
      </c>
      <c r="CM52" s="241" t="s">
        <v>3055</v>
      </c>
      <c r="CN52" s="241" t="s">
        <v>3056</v>
      </c>
      <c r="CO52" s="241" t="s">
        <v>3057</v>
      </c>
      <c r="CP52" s="241" t="s">
        <v>3058</v>
      </c>
      <c r="CQ52" s="241" t="s">
        <v>3059</v>
      </c>
      <c r="CR52" s="241" t="s">
        <v>3060</v>
      </c>
      <c r="CS52" s="241" t="s">
        <v>3061</v>
      </c>
      <c r="CT52" s="241" t="s">
        <v>3062</v>
      </c>
      <c r="CU52" s="241" t="s">
        <v>3063</v>
      </c>
      <c r="CV52" s="241" t="s">
        <v>3064</v>
      </c>
      <c r="CW52" s="241" t="s">
        <v>3065</v>
      </c>
      <c r="CX52" s="241" t="s">
        <v>3066</v>
      </c>
      <c r="CY52" s="241" t="s">
        <v>3067</v>
      </c>
      <c r="CZ52" s="241" t="s">
        <v>3068</v>
      </c>
      <c r="DA52" s="241" t="s">
        <v>3069</v>
      </c>
      <c r="DB52" s="241" t="s">
        <v>3070</v>
      </c>
      <c r="DC52" s="241" t="s">
        <v>3071</v>
      </c>
      <c r="DD52" s="241" t="s">
        <v>3072</v>
      </c>
      <c r="DE52" s="241" t="s">
        <v>3073</v>
      </c>
      <c r="DF52" s="241" t="s">
        <v>3074</v>
      </c>
      <c r="DG52" s="241" t="s">
        <v>3075</v>
      </c>
      <c r="DH52" s="241" t="s">
        <v>3076</v>
      </c>
      <c r="DI52" s="241" t="s">
        <v>3077</v>
      </c>
      <c r="DJ52" s="241" t="s">
        <v>3078</v>
      </c>
      <c r="DK52" s="241" t="s">
        <v>3079</v>
      </c>
      <c r="DL52" s="241" t="s">
        <v>3080</v>
      </c>
      <c r="DM52" s="241" t="s">
        <v>3081</v>
      </c>
      <c r="DN52" s="241" t="s">
        <v>3082</v>
      </c>
      <c r="DO52" s="241" t="s">
        <v>3083</v>
      </c>
      <c r="DP52" s="241" t="s">
        <v>3084</v>
      </c>
      <c r="DQ52" s="241" t="s">
        <v>3085</v>
      </c>
      <c r="DR52" s="241" t="s">
        <v>3086</v>
      </c>
      <c r="DS52" s="241" t="s">
        <v>3087</v>
      </c>
      <c r="DT52" s="241" t="s">
        <v>3088</v>
      </c>
      <c r="DU52" s="241" t="s">
        <v>3089</v>
      </c>
      <c r="DV52" s="241" t="s">
        <v>3090</v>
      </c>
      <c r="DW52" s="241" t="s">
        <v>3091</v>
      </c>
      <c r="DX52" s="241" t="s">
        <v>3092</v>
      </c>
      <c r="DY52" s="241" t="s">
        <v>3093</v>
      </c>
      <c r="DZ52" s="241" t="s">
        <v>3094</v>
      </c>
      <c r="EA52" s="241" t="s">
        <v>3095</v>
      </c>
      <c r="EB52" s="7"/>
    </row>
    <row r="53" spans="1:132" s="112" customFormat="1" x14ac:dyDescent="0.3">
      <c r="A53" s="135" t="s">
        <v>152</v>
      </c>
      <c r="B53" s="8" t="s">
        <v>153</v>
      </c>
      <c r="C53" s="134" t="s">
        <v>144</v>
      </c>
      <c r="D53" s="112" t="s">
        <v>145</v>
      </c>
      <c r="E53" s="112" t="s">
        <v>146</v>
      </c>
      <c r="F53" s="112" t="s">
        <v>147</v>
      </c>
      <c r="G53" s="112">
        <v>37980</v>
      </c>
      <c r="H53" s="113">
        <v>33694</v>
      </c>
      <c r="I53" s="241" t="s">
        <v>3096</v>
      </c>
      <c r="J53" s="241" t="s">
        <v>3097</v>
      </c>
      <c r="K53" s="241" t="s">
        <v>3098</v>
      </c>
      <c r="L53" s="241" t="s">
        <v>3099</v>
      </c>
      <c r="M53" s="241" t="s">
        <v>3100</v>
      </c>
      <c r="N53" s="241" t="s">
        <v>3101</v>
      </c>
      <c r="O53" s="241" t="s">
        <v>3102</v>
      </c>
      <c r="P53" s="241" t="s">
        <v>3103</v>
      </c>
      <c r="Q53" s="241" t="s">
        <v>3104</v>
      </c>
      <c r="R53" s="241" t="s">
        <v>3105</v>
      </c>
      <c r="S53" s="241" t="s">
        <v>3106</v>
      </c>
      <c r="T53" s="241" t="s">
        <v>3107</v>
      </c>
      <c r="U53" s="241" t="s">
        <v>3108</v>
      </c>
      <c r="V53" s="241" t="s">
        <v>3109</v>
      </c>
      <c r="W53" s="241" t="s">
        <v>3110</v>
      </c>
      <c r="X53" s="241" t="s">
        <v>3111</v>
      </c>
      <c r="Y53" s="241" t="s">
        <v>3112</v>
      </c>
      <c r="Z53" s="241" t="s">
        <v>3113</v>
      </c>
      <c r="AA53" s="241" t="s">
        <v>3114</v>
      </c>
      <c r="AB53" s="241" t="s">
        <v>3115</v>
      </c>
      <c r="AC53" s="241" t="s">
        <v>3116</v>
      </c>
      <c r="AD53" s="241" t="s">
        <v>3117</v>
      </c>
      <c r="AE53" s="241" t="s">
        <v>3118</v>
      </c>
      <c r="AF53" s="241" t="s">
        <v>3119</v>
      </c>
      <c r="AG53" s="241" t="s">
        <v>3120</v>
      </c>
      <c r="AH53" s="241" t="s">
        <v>3121</v>
      </c>
      <c r="AI53" s="241" t="s">
        <v>3122</v>
      </c>
      <c r="AJ53" s="241" t="s">
        <v>3123</v>
      </c>
      <c r="AK53" s="241" t="s">
        <v>3124</v>
      </c>
      <c r="AL53" s="241" t="s">
        <v>3125</v>
      </c>
      <c r="AM53" s="241" t="s">
        <v>3126</v>
      </c>
      <c r="AN53" s="241" t="s">
        <v>3127</v>
      </c>
      <c r="AO53" s="241" t="s">
        <v>3128</v>
      </c>
      <c r="AP53" s="241" t="s">
        <v>3129</v>
      </c>
      <c r="AQ53" s="241" t="s">
        <v>3130</v>
      </c>
      <c r="AR53" s="241" t="s">
        <v>3131</v>
      </c>
      <c r="AS53" s="241" t="s">
        <v>3132</v>
      </c>
      <c r="AT53" s="241" t="s">
        <v>3133</v>
      </c>
      <c r="AU53" s="241" t="s">
        <v>3134</v>
      </c>
      <c r="AV53" s="241" t="s">
        <v>3135</v>
      </c>
      <c r="AW53" s="241" t="s">
        <v>3136</v>
      </c>
      <c r="AX53" s="241" t="s">
        <v>3137</v>
      </c>
      <c r="AY53" s="241" t="s">
        <v>3138</v>
      </c>
      <c r="AZ53" s="241" t="s">
        <v>3139</v>
      </c>
      <c r="BA53" s="241" t="s">
        <v>3140</v>
      </c>
      <c r="BB53" s="241" t="s">
        <v>3141</v>
      </c>
      <c r="BC53" s="241" t="s">
        <v>3142</v>
      </c>
      <c r="BD53" s="241" t="s">
        <v>3143</v>
      </c>
      <c r="BE53" s="241" t="s">
        <v>3144</v>
      </c>
      <c r="BF53" s="241" t="s">
        <v>3145</v>
      </c>
      <c r="BG53" s="241" t="s">
        <v>3146</v>
      </c>
      <c r="BH53" s="241" t="s">
        <v>3147</v>
      </c>
      <c r="BI53" s="241" t="s">
        <v>3148</v>
      </c>
      <c r="BJ53" s="241" t="s">
        <v>3149</v>
      </c>
      <c r="BK53" s="241" t="s">
        <v>3150</v>
      </c>
      <c r="BL53" s="241" t="s">
        <v>3151</v>
      </c>
      <c r="BM53" s="241" t="s">
        <v>3152</v>
      </c>
      <c r="BN53" s="241" t="s">
        <v>3153</v>
      </c>
      <c r="BO53" s="241" t="s">
        <v>3154</v>
      </c>
      <c r="BP53" s="241" t="s">
        <v>3155</v>
      </c>
      <c r="BQ53" s="241" t="s">
        <v>3156</v>
      </c>
      <c r="BR53" s="241" t="s">
        <v>3157</v>
      </c>
      <c r="BS53" s="241" t="s">
        <v>3158</v>
      </c>
      <c r="BT53" s="241" t="s">
        <v>3159</v>
      </c>
      <c r="BU53" s="241" t="s">
        <v>3160</v>
      </c>
      <c r="BV53" s="241" t="s">
        <v>3161</v>
      </c>
      <c r="BW53" s="241" t="s">
        <v>3162</v>
      </c>
      <c r="BX53" s="241" t="s">
        <v>3163</v>
      </c>
      <c r="BY53" s="241" t="s">
        <v>3164</v>
      </c>
      <c r="BZ53" s="241" t="s">
        <v>3165</v>
      </c>
      <c r="CA53" s="241" t="s">
        <v>3166</v>
      </c>
      <c r="CB53" s="241" t="s">
        <v>3167</v>
      </c>
      <c r="CC53" s="241" t="s">
        <v>3168</v>
      </c>
      <c r="CD53" s="241" t="s">
        <v>3169</v>
      </c>
      <c r="CE53" s="241" t="s">
        <v>3170</v>
      </c>
      <c r="CF53" s="241" t="s">
        <v>3171</v>
      </c>
      <c r="CG53" s="241" t="s">
        <v>3172</v>
      </c>
      <c r="CH53" s="241" t="s">
        <v>3173</v>
      </c>
      <c r="CI53" s="241" t="s">
        <v>3174</v>
      </c>
      <c r="CJ53" s="241" t="s">
        <v>3175</v>
      </c>
      <c r="CK53" s="241" t="s">
        <v>3176</v>
      </c>
      <c r="CL53" s="241" t="s">
        <v>3177</v>
      </c>
      <c r="CM53" s="241" t="s">
        <v>3178</v>
      </c>
      <c r="CN53" s="241" t="s">
        <v>3179</v>
      </c>
      <c r="CO53" s="241" t="s">
        <v>3180</v>
      </c>
      <c r="CP53" s="241" t="s">
        <v>3181</v>
      </c>
      <c r="CQ53" s="241" t="s">
        <v>3182</v>
      </c>
      <c r="CR53" s="241" t="s">
        <v>3183</v>
      </c>
      <c r="CS53" s="241" t="s">
        <v>3184</v>
      </c>
      <c r="CT53" s="241" t="s">
        <v>3185</v>
      </c>
      <c r="CU53" s="241" t="s">
        <v>3186</v>
      </c>
      <c r="CV53" s="241" t="s">
        <v>3187</v>
      </c>
      <c r="CW53" s="241" t="s">
        <v>3188</v>
      </c>
      <c r="CX53" s="241" t="s">
        <v>3189</v>
      </c>
      <c r="CY53" s="241" t="s">
        <v>3190</v>
      </c>
      <c r="CZ53" s="241" t="s">
        <v>3191</v>
      </c>
      <c r="DA53" s="241" t="s">
        <v>3192</v>
      </c>
      <c r="DB53" s="241" t="s">
        <v>3193</v>
      </c>
      <c r="DC53" s="241" t="s">
        <v>3194</v>
      </c>
      <c r="DD53" s="241" t="s">
        <v>3195</v>
      </c>
      <c r="DE53" s="241" t="s">
        <v>3196</v>
      </c>
      <c r="DF53" s="241" t="s">
        <v>3197</v>
      </c>
      <c r="DG53" s="241" t="s">
        <v>3198</v>
      </c>
      <c r="DH53" s="241" t="s">
        <v>3199</v>
      </c>
      <c r="DI53" s="241" t="s">
        <v>3200</v>
      </c>
      <c r="DJ53" s="241" t="s">
        <v>3201</v>
      </c>
      <c r="DK53" s="241" t="s">
        <v>3202</v>
      </c>
      <c r="DL53" s="241" t="s">
        <v>3203</v>
      </c>
      <c r="DM53" s="241" t="s">
        <v>3204</v>
      </c>
      <c r="DN53" s="241" t="s">
        <v>3205</v>
      </c>
      <c r="DO53" s="241" t="s">
        <v>3206</v>
      </c>
      <c r="DP53" s="241" t="s">
        <v>3207</v>
      </c>
      <c r="DQ53" s="241" t="s">
        <v>3208</v>
      </c>
      <c r="DR53" s="241" t="s">
        <v>3209</v>
      </c>
      <c r="DS53" s="241" t="s">
        <v>3210</v>
      </c>
      <c r="DT53" s="241" t="s">
        <v>3211</v>
      </c>
      <c r="DU53" s="241" t="s">
        <v>3212</v>
      </c>
      <c r="DV53" s="241" t="s">
        <v>3213</v>
      </c>
      <c r="DW53" s="241" t="s">
        <v>3214</v>
      </c>
      <c r="DX53" s="241" t="s">
        <v>3215</v>
      </c>
      <c r="DY53" s="241" t="s">
        <v>3216</v>
      </c>
      <c r="DZ53" s="241" t="s">
        <v>3217</v>
      </c>
      <c r="EA53" s="241" t="s">
        <v>3218</v>
      </c>
      <c r="EB53" s="7"/>
    </row>
    <row r="54" spans="1:132" x14ac:dyDescent="0.3">
      <c r="A54" s="30" t="s">
        <v>159</v>
      </c>
      <c r="B54" s="9" t="s">
        <v>151</v>
      </c>
      <c r="C54" s="136" t="s">
        <v>156</v>
      </c>
      <c r="D54" s="30" t="s">
        <v>157</v>
      </c>
      <c r="E54" s="30" t="s">
        <v>146</v>
      </c>
      <c r="F54" s="30" t="s">
        <v>143</v>
      </c>
      <c r="G54" s="30">
        <v>16980</v>
      </c>
      <c r="H54" s="114">
        <v>25658</v>
      </c>
      <c r="I54" s="242" t="s">
        <v>3219</v>
      </c>
      <c r="J54" s="242" t="s">
        <v>3220</v>
      </c>
      <c r="K54" s="242" t="s">
        <v>3221</v>
      </c>
      <c r="L54" s="242" t="s">
        <v>3222</v>
      </c>
      <c r="M54" s="242" t="s">
        <v>3223</v>
      </c>
      <c r="N54" s="242" t="s">
        <v>3224</v>
      </c>
      <c r="O54" s="242" t="s">
        <v>3225</v>
      </c>
      <c r="P54" s="242" t="s">
        <v>3226</v>
      </c>
      <c r="Q54" s="242" t="s">
        <v>3227</v>
      </c>
      <c r="R54" s="242" t="s">
        <v>3228</v>
      </c>
      <c r="S54" s="242" t="s">
        <v>3229</v>
      </c>
      <c r="T54" s="242" t="s">
        <v>3230</v>
      </c>
      <c r="U54" s="242" t="s">
        <v>3231</v>
      </c>
      <c r="V54" s="242" t="s">
        <v>3232</v>
      </c>
      <c r="W54" s="242" t="s">
        <v>3233</v>
      </c>
      <c r="X54" s="242" t="s">
        <v>3234</v>
      </c>
      <c r="Y54" s="242" t="s">
        <v>3235</v>
      </c>
      <c r="Z54" s="242" t="s">
        <v>3236</v>
      </c>
      <c r="AA54" s="242" t="s">
        <v>3237</v>
      </c>
      <c r="AB54" s="242" t="s">
        <v>3238</v>
      </c>
      <c r="AC54" s="242" t="s">
        <v>3239</v>
      </c>
      <c r="AD54" s="242" t="s">
        <v>3240</v>
      </c>
      <c r="AE54" s="242" t="s">
        <v>3241</v>
      </c>
      <c r="AF54" s="242" t="s">
        <v>3242</v>
      </c>
      <c r="AG54" s="242" t="s">
        <v>3243</v>
      </c>
      <c r="AH54" s="242" t="s">
        <v>3244</v>
      </c>
      <c r="AI54" s="242" t="s">
        <v>3245</v>
      </c>
      <c r="AJ54" s="242" t="s">
        <v>3246</v>
      </c>
      <c r="AK54" s="242" t="s">
        <v>3247</v>
      </c>
      <c r="AL54" s="242" t="s">
        <v>3248</v>
      </c>
      <c r="AM54" s="242" t="s">
        <v>3249</v>
      </c>
      <c r="AN54" s="242" t="s">
        <v>3250</v>
      </c>
      <c r="AO54" s="242" t="s">
        <v>3251</v>
      </c>
      <c r="AP54" s="242" t="s">
        <v>3252</v>
      </c>
      <c r="AQ54" s="242" t="s">
        <v>3253</v>
      </c>
      <c r="AR54" s="242" t="s">
        <v>3254</v>
      </c>
      <c r="AS54" s="242" t="s">
        <v>3255</v>
      </c>
      <c r="AT54" s="242" t="s">
        <v>3256</v>
      </c>
      <c r="AU54" s="242" t="s">
        <v>3257</v>
      </c>
      <c r="AV54" s="242" t="s">
        <v>3258</v>
      </c>
      <c r="AW54" s="242" t="s">
        <v>3259</v>
      </c>
      <c r="AX54" s="242" t="s">
        <v>3260</v>
      </c>
      <c r="AY54" s="242" t="s">
        <v>3261</v>
      </c>
      <c r="AZ54" s="242" t="s">
        <v>3262</v>
      </c>
      <c r="BA54" s="242" t="s">
        <v>3263</v>
      </c>
      <c r="BB54" s="242" t="s">
        <v>3264</v>
      </c>
      <c r="BC54" s="242" t="s">
        <v>3265</v>
      </c>
      <c r="BD54" s="242" t="s">
        <v>3266</v>
      </c>
      <c r="BE54" s="242" t="s">
        <v>3267</v>
      </c>
      <c r="BF54" s="242" t="s">
        <v>3268</v>
      </c>
      <c r="BG54" s="242" t="s">
        <v>3269</v>
      </c>
      <c r="BH54" s="242" t="s">
        <v>3270</v>
      </c>
      <c r="BI54" s="242" t="s">
        <v>3271</v>
      </c>
      <c r="BJ54" s="242" t="s">
        <v>3272</v>
      </c>
      <c r="BK54" s="242" t="s">
        <v>3273</v>
      </c>
      <c r="BL54" s="242" t="s">
        <v>3274</v>
      </c>
      <c r="BM54" s="242" t="s">
        <v>3275</v>
      </c>
      <c r="BN54" s="242" t="s">
        <v>3276</v>
      </c>
      <c r="BO54" s="242" t="s">
        <v>3277</v>
      </c>
      <c r="BP54" s="242" t="s">
        <v>3278</v>
      </c>
      <c r="BQ54" s="242" t="s">
        <v>3279</v>
      </c>
      <c r="BR54" s="242" t="s">
        <v>3280</v>
      </c>
      <c r="BS54" s="242" t="s">
        <v>3281</v>
      </c>
      <c r="BT54" s="242" t="s">
        <v>3282</v>
      </c>
      <c r="BU54" s="242" t="s">
        <v>3283</v>
      </c>
      <c r="BV54" s="242" t="s">
        <v>3284</v>
      </c>
      <c r="BW54" s="242" t="s">
        <v>3285</v>
      </c>
      <c r="BX54" s="242" t="s">
        <v>3286</v>
      </c>
      <c r="BY54" s="242" t="s">
        <v>3287</v>
      </c>
      <c r="BZ54" s="242" t="s">
        <v>3288</v>
      </c>
      <c r="CA54" s="242" t="s">
        <v>3289</v>
      </c>
      <c r="CB54" s="242" t="s">
        <v>3290</v>
      </c>
      <c r="CC54" s="242" t="s">
        <v>3291</v>
      </c>
      <c r="CD54" s="242" t="s">
        <v>3292</v>
      </c>
      <c r="CE54" s="242" t="s">
        <v>3293</v>
      </c>
      <c r="CF54" s="242" t="s">
        <v>3294</v>
      </c>
      <c r="CG54" s="242" t="s">
        <v>3295</v>
      </c>
      <c r="CH54" s="242" t="s">
        <v>3296</v>
      </c>
      <c r="CI54" s="242" t="s">
        <v>3297</v>
      </c>
      <c r="CJ54" s="242" t="s">
        <v>3298</v>
      </c>
      <c r="CK54" s="242" t="s">
        <v>3299</v>
      </c>
      <c r="CL54" s="242" t="s">
        <v>3300</v>
      </c>
      <c r="CM54" s="242" t="s">
        <v>3301</v>
      </c>
      <c r="CN54" s="242" t="s">
        <v>3302</v>
      </c>
      <c r="CO54" s="242" t="s">
        <v>3303</v>
      </c>
      <c r="CP54" s="242" t="s">
        <v>3304</v>
      </c>
      <c r="CQ54" s="242" t="s">
        <v>3305</v>
      </c>
      <c r="CR54" s="242" t="s">
        <v>3306</v>
      </c>
      <c r="CS54" s="242" t="s">
        <v>3307</v>
      </c>
      <c r="CT54" s="242" t="s">
        <v>3308</v>
      </c>
      <c r="CU54" s="242" t="s">
        <v>3309</v>
      </c>
      <c r="CV54" s="242" t="s">
        <v>3310</v>
      </c>
      <c r="CW54" s="242" t="s">
        <v>3311</v>
      </c>
      <c r="CX54" s="242" t="s">
        <v>3312</v>
      </c>
      <c r="CY54" s="242" t="s">
        <v>3313</v>
      </c>
      <c r="CZ54" s="242" t="s">
        <v>3314</v>
      </c>
      <c r="DA54" s="242" t="s">
        <v>3315</v>
      </c>
      <c r="DB54" s="242" t="s">
        <v>3316</v>
      </c>
      <c r="DC54" s="242" t="s">
        <v>3317</v>
      </c>
      <c r="DD54" s="242" t="s">
        <v>3318</v>
      </c>
      <c r="DE54" s="242" t="s">
        <v>3319</v>
      </c>
      <c r="DF54" s="242" t="s">
        <v>3320</v>
      </c>
      <c r="DG54" s="242" t="s">
        <v>3321</v>
      </c>
      <c r="DH54" s="242" t="s">
        <v>3322</v>
      </c>
      <c r="DI54" s="242" t="s">
        <v>3323</v>
      </c>
      <c r="DJ54" s="242" t="s">
        <v>3324</v>
      </c>
      <c r="DK54" s="242" t="s">
        <v>3325</v>
      </c>
      <c r="DL54" s="242" t="s">
        <v>3326</v>
      </c>
      <c r="DM54" s="242" t="s">
        <v>3327</v>
      </c>
      <c r="DN54" s="242" t="s">
        <v>3328</v>
      </c>
      <c r="DO54" s="242" t="s">
        <v>3329</v>
      </c>
      <c r="DP54" s="242" t="s">
        <v>3330</v>
      </c>
      <c r="DQ54" s="242" t="s">
        <v>3331</v>
      </c>
      <c r="DR54" s="242" t="s">
        <v>3332</v>
      </c>
      <c r="DS54" s="242" t="s">
        <v>3333</v>
      </c>
      <c r="DT54" s="242" t="s">
        <v>3334</v>
      </c>
      <c r="DU54" s="242" t="s">
        <v>3335</v>
      </c>
      <c r="DV54" s="242" t="s">
        <v>3336</v>
      </c>
      <c r="DW54" s="242" t="s">
        <v>3337</v>
      </c>
      <c r="DX54" s="242" t="s">
        <v>3338</v>
      </c>
      <c r="DY54" s="242" t="s">
        <v>3339</v>
      </c>
      <c r="DZ54" s="242" t="s">
        <v>3340</v>
      </c>
      <c r="EA54" s="242" t="s">
        <v>3341</v>
      </c>
      <c r="EB54" s="6"/>
    </row>
    <row r="55" spans="1:132" x14ac:dyDescent="0.3">
      <c r="A55" s="30" t="s">
        <v>161</v>
      </c>
      <c r="B55" s="9" t="s">
        <v>155</v>
      </c>
      <c r="C55" s="136" t="s">
        <v>156</v>
      </c>
      <c r="D55" s="30" t="s">
        <v>157</v>
      </c>
      <c r="E55" s="30" t="s">
        <v>146</v>
      </c>
      <c r="F55" s="30" t="s">
        <v>143</v>
      </c>
      <c r="G55" s="30">
        <v>19820</v>
      </c>
      <c r="H55" s="114">
        <v>25658</v>
      </c>
      <c r="I55" s="242" t="s">
        <v>3342</v>
      </c>
      <c r="J55" s="242" t="s">
        <v>3343</v>
      </c>
      <c r="K55" s="242" t="s">
        <v>3344</v>
      </c>
      <c r="L55" s="242" t="s">
        <v>3345</v>
      </c>
      <c r="M55" s="242" t="s">
        <v>3346</v>
      </c>
      <c r="N55" s="242" t="s">
        <v>3347</v>
      </c>
      <c r="O55" s="242" t="s">
        <v>3348</v>
      </c>
      <c r="P55" s="242" t="s">
        <v>3349</v>
      </c>
      <c r="Q55" s="242" t="s">
        <v>3350</v>
      </c>
      <c r="R55" s="242" t="s">
        <v>3351</v>
      </c>
      <c r="S55" s="242" t="s">
        <v>3352</v>
      </c>
      <c r="T55" s="242" t="s">
        <v>3353</v>
      </c>
      <c r="U55" s="242" t="s">
        <v>3354</v>
      </c>
      <c r="V55" s="242" t="s">
        <v>3355</v>
      </c>
      <c r="W55" s="242" t="s">
        <v>3356</v>
      </c>
      <c r="X55" s="242" t="s">
        <v>3357</v>
      </c>
      <c r="Y55" s="242" t="s">
        <v>3358</v>
      </c>
      <c r="Z55" s="242" t="s">
        <v>3359</v>
      </c>
      <c r="AA55" s="242" t="s">
        <v>3360</v>
      </c>
      <c r="AB55" s="242" t="s">
        <v>3361</v>
      </c>
      <c r="AC55" s="242" t="s">
        <v>3362</v>
      </c>
      <c r="AD55" s="242" t="s">
        <v>3363</v>
      </c>
      <c r="AE55" s="242" t="s">
        <v>3364</v>
      </c>
      <c r="AF55" s="242" t="s">
        <v>3365</v>
      </c>
      <c r="AG55" s="242" t="s">
        <v>3366</v>
      </c>
      <c r="AH55" s="242" t="s">
        <v>3367</v>
      </c>
      <c r="AI55" s="242" t="s">
        <v>3368</v>
      </c>
      <c r="AJ55" s="242" t="s">
        <v>3369</v>
      </c>
      <c r="AK55" s="242" t="s">
        <v>3370</v>
      </c>
      <c r="AL55" s="242" t="s">
        <v>3371</v>
      </c>
      <c r="AM55" s="242" t="s">
        <v>3372</v>
      </c>
      <c r="AN55" s="242" t="s">
        <v>3373</v>
      </c>
      <c r="AO55" s="242" t="s">
        <v>3374</v>
      </c>
      <c r="AP55" s="242" t="s">
        <v>3375</v>
      </c>
      <c r="AQ55" s="242" t="s">
        <v>3376</v>
      </c>
      <c r="AR55" s="242" t="s">
        <v>3377</v>
      </c>
      <c r="AS55" s="242" t="s">
        <v>3378</v>
      </c>
      <c r="AT55" s="242" t="s">
        <v>3379</v>
      </c>
      <c r="AU55" s="242" t="s">
        <v>3380</v>
      </c>
      <c r="AV55" s="242" t="s">
        <v>3381</v>
      </c>
      <c r="AW55" s="242" t="s">
        <v>3382</v>
      </c>
      <c r="AX55" s="242" t="s">
        <v>3383</v>
      </c>
      <c r="AY55" s="242" t="s">
        <v>3384</v>
      </c>
      <c r="AZ55" s="242" t="s">
        <v>3385</v>
      </c>
      <c r="BA55" s="242" t="s">
        <v>3386</v>
      </c>
      <c r="BB55" s="242" t="s">
        <v>3387</v>
      </c>
      <c r="BC55" s="242" t="s">
        <v>3388</v>
      </c>
      <c r="BD55" s="242" t="s">
        <v>3389</v>
      </c>
      <c r="BE55" s="242" t="s">
        <v>3390</v>
      </c>
      <c r="BF55" s="242" t="s">
        <v>3391</v>
      </c>
      <c r="BG55" s="242" t="s">
        <v>3392</v>
      </c>
      <c r="BH55" s="242" t="s">
        <v>3393</v>
      </c>
      <c r="BI55" s="242" t="s">
        <v>3394</v>
      </c>
      <c r="BJ55" s="242" t="s">
        <v>3395</v>
      </c>
      <c r="BK55" s="242" t="s">
        <v>3396</v>
      </c>
      <c r="BL55" s="242" t="s">
        <v>3397</v>
      </c>
      <c r="BM55" s="242" t="s">
        <v>3398</v>
      </c>
      <c r="BN55" s="242" t="s">
        <v>3399</v>
      </c>
      <c r="BO55" s="242" t="s">
        <v>3400</v>
      </c>
      <c r="BP55" s="242" t="s">
        <v>3401</v>
      </c>
      <c r="BQ55" s="242" t="s">
        <v>3402</v>
      </c>
      <c r="BR55" s="242" t="s">
        <v>3403</v>
      </c>
      <c r="BS55" s="242" t="s">
        <v>3404</v>
      </c>
      <c r="BT55" s="242" t="s">
        <v>3405</v>
      </c>
      <c r="BU55" s="242" t="s">
        <v>3406</v>
      </c>
      <c r="BV55" s="242" t="s">
        <v>3407</v>
      </c>
      <c r="BW55" s="242" t="s">
        <v>3408</v>
      </c>
      <c r="BX55" s="242" t="s">
        <v>3409</v>
      </c>
      <c r="BY55" s="242" t="s">
        <v>3410</v>
      </c>
      <c r="BZ55" s="242" t="s">
        <v>3411</v>
      </c>
      <c r="CA55" s="242" t="s">
        <v>3412</v>
      </c>
      <c r="CB55" s="242" t="s">
        <v>3413</v>
      </c>
      <c r="CC55" s="242" t="s">
        <v>3414</v>
      </c>
      <c r="CD55" s="242" t="s">
        <v>3415</v>
      </c>
      <c r="CE55" s="242" t="s">
        <v>3416</v>
      </c>
      <c r="CF55" s="242" t="s">
        <v>3417</v>
      </c>
      <c r="CG55" s="242" t="s">
        <v>3418</v>
      </c>
      <c r="CH55" s="242" t="s">
        <v>3419</v>
      </c>
      <c r="CI55" s="242" t="s">
        <v>3420</v>
      </c>
      <c r="CJ55" s="242" t="s">
        <v>3421</v>
      </c>
      <c r="CK55" s="242" t="s">
        <v>3422</v>
      </c>
      <c r="CL55" s="242" t="s">
        <v>3423</v>
      </c>
      <c r="CM55" s="242" t="s">
        <v>3424</v>
      </c>
      <c r="CN55" s="242" t="s">
        <v>3425</v>
      </c>
      <c r="CO55" s="242" t="s">
        <v>3426</v>
      </c>
      <c r="CP55" s="242" t="s">
        <v>3427</v>
      </c>
      <c r="CQ55" s="242" t="s">
        <v>3428</v>
      </c>
      <c r="CR55" s="242" t="s">
        <v>3429</v>
      </c>
      <c r="CS55" s="242" t="s">
        <v>3430</v>
      </c>
      <c r="CT55" s="242" t="s">
        <v>3431</v>
      </c>
      <c r="CU55" s="242" t="s">
        <v>3432</v>
      </c>
      <c r="CV55" s="242" t="s">
        <v>3433</v>
      </c>
      <c r="CW55" s="242" t="s">
        <v>3434</v>
      </c>
      <c r="CX55" s="242" t="s">
        <v>3435</v>
      </c>
      <c r="CY55" s="242" t="s">
        <v>3436</v>
      </c>
      <c r="CZ55" s="242" t="s">
        <v>3437</v>
      </c>
      <c r="DA55" s="242" t="s">
        <v>3438</v>
      </c>
      <c r="DB55" s="242" t="s">
        <v>3439</v>
      </c>
      <c r="DC55" s="242" t="s">
        <v>3440</v>
      </c>
      <c r="DD55" s="242" t="s">
        <v>3441</v>
      </c>
      <c r="DE55" s="242" t="s">
        <v>3442</v>
      </c>
      <c r="DF55" s="242" t="s">
        <v>3443</v>
      </c>
      <c r="DG55" s="242" t="s">
        <v>3444</v>
      </c>
      <c r="DH55" s="242" t="s">
        <v>3445</v>
      </c>
      <c r="DI55" s="242" t="s">
        <v>3446</v>
      </c>
      <c r="DJ55" s="242" t="s">
        <v>3447</v>
      </c>
      <c r="DK55" s="242" t="s">
        <v>3448</v>
      </c>
      <c r="DL55" s="242" t="s">
        <v>3449</v>
      </c>
      <c r="DM55" s="242" t="s">
        <v>3450</v>
      </c>
      <c r="DN55" s="242" t="s">
        <v>3451</v>
      </c>
      <c r="DO55" s="242" t="s">
        <v>3452</v>
      </c>
      <c r="DP55" s="242" t="s">
        <v>3453</v>
      </c>
      <c r="DQ55" s="242" t="s">
        <v>3454</v>
      </c>
      <c r="DR55" s="242" t="s">
        <v>3455</v>
      </c>
      <c r="DS55" s="242" t="s">
        <v>3456</v>
      </c>
      <c r="DT55" s="242" t="s">
        <v>3457</v>
      </c>
      <c r="DU55" s="242" t="s">
        <v>3458</v>
      </c>
      <c r="DV55" s="242" t="s">
        <v>3459</v>
      </c>
      <c r="DW55" s="242" t="s">
        <v>3460</v>
      </c>
      <c r="DX55" s="242" t="s">
        <v>3461</v>
      </c>
      <c r="DY55" s="242" t="s">
        <v>3462</v>
      </c>
      <c r="DZ55" s="242" t="s">
        <v>3463</v>
      </c>
      <c r="EA55" s="242" t="s">
        <v>3464</v>
      </c>
      <c r="EB55" s="6"/>
    </row>
    <row r="56" spans="1:132" x14ac:dyDescent="0.3">
      <c r="A56" s="30" t="s">
        <v>158</v>
      </c>
      <c r="B56" s="9" t="s">
        <v>149</v>
      </c>
      <c r="C56" s="136" t="s">
        <v>156</v>
      </c>
      <c r="D56" s="30" t="s">
        <v>157</v>
      </c>
      <c r="E56" s="30" t="s">
        <v>146</v>
      </c>
      <c r="F56" s="30" t="s">
        <v>143</v>
      </c>
      <c r="G56" s="30">
        <v>31080</v>
      </c>
      <c r="H56" s="114">
        <v>25658</v>
      </c>
      <c r="I56" s="242" t="s">
        <v>3465</v>
      </c>
      <c r="J56" s="242" t="s">
        <v>3466</v>
      </c>
      <c r="K56" s="242" t="s">
        <v>3467</v>
      </c>
      <c r="L56" s="242" t="s">
        <v>3468</v>
      </c>
      <c r="M56" s="242" t="s">
        <v>3469</v>
      </c>
      <c r="N56" s="242" t="s">
        <v>3470</v>
      </c>
      <c r="O56" s="242" t="s">
        <v>3471</v>
      </c>
      <c r="P56" s="242" t="s">
        <v>3472</v>
      </c>
      <c r="Q56" s="242" t="s">
        <v>3473</v>
      </c>
      <c r="R56" s="242" t="s">
        <v>3474</v>
      </c>
      <c r="S56" s="242" t="s">
        <v>3475</v>
      </c>
      <c r="T56" s="242" t="s">
        <v>3476</v>
      </c>
      <c r="U56" s="242" t="s">
        <v>3477</v>
      </c>
      <c r="V56" s="242" t="s">
        <v>3478</v>
      </c>
      <c r="W56" s="242" t="s">
        <v>3479</v>
      </c>
      <c r="X56" s="242" t="s">
        <v>3480</v>
      </c>
      <c r="Y56" s="242" t="s">
        <v>3481</v>
      </c>
      <c r="Z56" s="242" t="s">
        <v>3482</v>
      </c>
      <c r="AA56" s="242" t="s">
        <v>3483</v>
      </c>
      <c r="AB56" s="242" t="s">
        <v>3484</v>
      </c>
      <c r="AC56" s="242" t="s">
        <v>3485</v>
      </c>
      <c r="AD56" s="242" t="s">
        <v>3486</v>
      </c>
      <c r="AE56" s="242" t="s">
        <v>3487</v>
      </c>
      <c r="AF56" s="242" t="s">
        <v>3488</v>
      </c>
      <c r="AG56" s="242" t="s">
        <v>3489</v>
      </c>
      <c r="AH56" s="242" t="s">
        <v>3490</v>
      </c>
      <c r="AI56" s="242" t="s">
        <v>3491</v>
      </c>
      <c r="AJ56" s="242" t="s">
        <v>3492</v>
      </c>
      <c r="AK56" s="242" t="s">
        <v>3493</v>
      </c>
      <c r="AL56" s="242" t="s">
        <v>3494</v>
      </c>
      <c r="AM56" s="242" t="s">
        <v>3495</v>
      </c>
      <c r="AN56" s="242" t="s">
        <v>3496</v>
      </c>
      <c r="AO56" s="242" t="s">
        <v>3497</v>
      </c>
      <c r="AP56" s="242" t="s">
        <v>3498</v>
      </c>
      <c r="AQ56" s="242" t="s">
        <v>3499</v>
      </c>
      <c r="AR56" s="242" t="s">
        <v>3500</v>
      </c>
      <c r="AS56" s="242" t="s">
        <v>3501</v>
      </c>
      <c r="AT56" s="242" t="s">
        <v>3502</v>
      </c>
      <c r="AU56" s="242" t="s">
        <v>3503</v>
      </c>
      <c r="AV56" s="242" t="s">
        <v>3504</v>
      </c>
      <c r="AW56" s="242" t="s">
        <v>3505</v>
      </c>
      <c r="AX56" s="242" t="s">
        <v>3506</v>
      </c>
      <c r="AY56" s="242" t="s">
        <v>3507</v>
      </c>
      <c r="AZ56" s="242" t="s">
        <v>3508</v>
      </c>
      <c r="BA56" s="242" t="s">
        <v>3509</v>
      </c>
      <c r="BB56" s="242" t="s">
        <v>3510</v>
      </c>
      <c r="BC56" s="242" t="s">
        <v>3511</v>
      </c>
      <c r="BD56" s="242" t="s">
        <v>3512</v>
      </c>
      <c r="BE56" s="242" t="s">
        <v>3513</v>
      </c>
      <c r="BF56" s="242" t="s">
        <v>3514</v>
      </c>
      <c r="BG56" s="242" t="s">
        <v>3515</v>
      </c>
      <c r="BH56" s="242" t="s">
        <v>3516</v>
      </c>
      <c r="BI56" s="242" t="s">
        <v>3517</v>
      </c>
      <c r="BJ56" s="242" t="s">
        <v>3518</v>
      </c>
      <c r="BK56" s="242" t="s">
        <v>3519</v>
      </c>
      <c r="BL56" s="242" t="s">
        <v>3520</v>
      </c>
      <c r="BM56" s="242" t="s">
        <v>3521</v>
      </c>
      <c r="BN56" s="242" t="s">
        <v>3522</v>
      </c>
      <c r="BO56" s="242" t="s">
        <v>3523</v>
      </c>
      <c r="BP56" s="242" t="s">
        <v>3524</v>
      </c>
      <c r="BQ56" s="242" t="s">
        <v>3525</v>
      </c>
      <c r="BR56" s="242" t="s">
        <v>3526</v>
      </c>
      <c r="BS56" s="242" t="s">
        <v>3527</v>
      </c>
      <c r="BT56" s="242" t="s">
        <v>3528</v>
      </c>
      <c r="BU56" s="242" t="s">
        <v>3529</v>
      </c>
      <c r="BV56" s="242" t="s">
        <v>3530</v>
      </c>
      <c r="BW56" s="242" t="s">
        <v>3531</v>
      </c>
      <c r="BX56" s="242" t="s">
        <v>3532</v>
      </c>
      <c r="BY56" s="242" t="s">
        <v>3533</v>
      </c>
      <c r="BZ56" s="242" t="s">
        <v>3534</v>
      </c>
      <c r="CA56" s="242" t="s">
        <v>3535</v>
      </c>
      <c r="CB56" s="242" t="s">
        <v>3536</v>
      </c>
      <c r="CC56" s="242" t="s">
        <v>3537</v>
      </c>
      <c r="CD56" s="242" t="s">
        <v>3538</v>
      </c>
      <c r="CE56" s="242" t="s">
        <v>3539</v>
      </c>
      <c r="CF56" s="242" t="s">
        <v>3540</v>
      </c>
      <c r="CG56" s="242" t="s">
        <v>3541</v>
      </c>
      <c r="CH56" s="242" t="s">
        <v>3542</v>
      </c>
      <c r="CI56" s="242" t="s">
        <v>3543</v>
      </c>
      <c r="CJ56" s="242" t="s">
        <v>3544</v>
      </c>
      <c r="CK56" s="242" t="s">
        <v>3545</v>
      </c>
      <c r="CL56" s="242" t="s">
        <v>3546</v>
      </c>
      <c r="CM56" s="242" t="s">
        <v>3547</v>
      </c>
      <c r="CN56" s="242" t="s">
        <v>3548</v>
      </c>
      <c r="CO56" s="242" t="s">
        <v>3549</v>
      </c>
      <c r="CP56" s="242" t="s">
        <v>3550</v>
      </c>
      <c r="CQ56" s="242" t="s">
        <v>3551</v>
      </c>
      <c r="CR56" s="242" t="s">
        <v>3552</v>
      </c>
      <c r="CS56" s="242" t="s">
        <v>3553</v>
      </c>
      <c r="CT56" s="242" t="s">
        <v>3554</v>
      </c>
      <c r="CU56" s="242" t="s">
        <v>3555</v>
      </c>
      <c r="CV56" s="242" t="s">
        <v>3556</v>
      </c>
      <c r="CW56" s="242" t="s">
        <v>3557</v>
      </c>
      <c r="CX56" s="242" t="s">
        <v>3558</v>
      </c>
      <c r="CY56" s="242" t="s">
        <v>3559</v>
      </c>
      <c r="CZ56" s="242" t="s">
        <v>3560</v>
      </c>
      <c r="DA56" s="242" t="s">
        <v>3561</v>
      </c>
      <c r="DB56" s="242" t="s">
        <v>3562</v>
      </c>
      <c r="DC56" s="242" t="s">
        <v>3563</v>
      </c>
      <c r="DD56" s="242" t="s">
        <v>3564</v>
      </c>
      <c r="DE56" s="242" t="s">
        <v>3565</v>
      </c>
      <c r="DF56" s="242" t="s">
        <v>3566</v>
      </c>
      <c r="DG56" s="242" t="s">
        <v>3567</v>
      </c>
      <c r="DH56" s="242" t="s">
        <v>3568</v>
      </c>
      <c r="DI56" s="242" t="s">
        <v>3569</v>
      </c>
      <c r="DJ56" s="242" t="s">
        <v>3570</v>
      </c>
      <c r="DK56" s="242" t="s">
        <v>3571</v>
      </c>
      <c r="DL56" s="242" t="s">
        <v>3572</v>
      </c>
      <c r="DM56" s="242" t="s">
        <v>3573</v>
      </c>
      <c r="DN56" s="242" t="s">
        <v>3574</v>
      </c>
      <c r="DO56" s="242" t="s">
        <v>3575</v>
      </c>
      <c r="DP56" s="242" t="s">
        <v>3576</v>
      </c>
      <c r="DQ56" s="242" t="s">
        <v>3577</v>
      </c>
      <c r="DR56" s="242" t="s">
        <v>3578</v>
      </c>
      <c r="DS56" s="242" t="s">
        <v>3579</v>
      </c>
      <c r="DT56" s="242" t="s">
        <v>3580</v>
      </c>
      <c r="DU56" s="242" t="s">
        <v>3581</v>
      </c>
      <c r="DV56" s="242" t="s">
        <v>3582</v>
      </c>
      <c r="DW56" s="242" t="s">
        <v>3583</v>
      </c>
      <c r="DX56" s="242" t="s">
        <v>3584</v>
      </c>
      <c r="DY56" s="242" t="s">
        <v>3585</v>
      </c>
      <c r="DZ56" s="242" t="s">
        <v>3586</v>
      </c>
      <c r="EA56" s="242" t="s">
        <v>3587</v>
      </c>
      <c r="EB56" s="6"/>
    </row>
    <row r="57" spans="1:132" x14ac:dyDescent="0.3">
      <c r="A57" s="30" t="s">
        <v>160</v>
      </c>
      <c r="B57" s="9" t="s">
        <v>153</v>
      </c>
      <c r="C57" s="136" t="s">
        <v>156</v>
      </c>
      <c r="D57" s="30" t="s">
        <v>157</v>
      </c>
      <c r="E57" s="30" t="s">
        <v>146</v>
      </c>
      <c r="F57" s="30" t="s">
        <v>143</v>
      </c>
      <c r="G57" s="30">
        <v>37980</v>
      </c>
      <c r="H57" s="114">
        <v>25658</v>
      </c>
      <c r="I57" s="242" t="s">
        <v>3588</v>
      </c>
      <c r="J57" s="242" t="s">
        <v>3589</v>
      </c>
      <c r="K57" s="242" t="s">
        <v>3590</v>
      </c>
      <c r="L57" s="242" t="s">
        <v>3591</v>
      </c>
      <c r="M57" s="242" t="s">
        <v>3592</v>
      </c>
      <c r="N57" s="242" t="s">
        <v>3593</v>
      </c>
      <c r="O57" s="242" t="s">
        <v>3594</v>
      </c>
      <c r="P57" s="242" t="s">
        <v>3595</v>
      </c>
      <c r="Q57" s="242" t="s">
        <v>3596</v>
      </c>
      <c r="R57" s="242" t="s">
        <v>3597</v>
      </c>
      <c r="S57" s="242" t="s">
        <v>3598</v>
      </c>
      <c r="T57" s="242" t="s">
        <v>3599</v>
      </c>
      <c r="U57" s="242" t="s">
        <v>3600</v>
      </c>
      <c r="V57" s="242" t="s">
        <v>3601</v>
      </c>
      <c r="W57" s="242" t="s">
        <v>3602</v>
      </c>
      <c r="X57" s="242" t="s">
        <v>3603</v>
      </c>
      <c r="Y57" s="242" t="s">
        <v>3604</v>
      </c>
      <c r="Z57" s="242" t="s">
        <v>3605</v>
      </c>
      <c r="AA57" s="242" t="s">
        <v>3606</v>
      </c>
      <c r="AB57" s="242" t="s">
        <v>3607</v>
      </c>
      <c r="AC57" s="242" t="s">
        <v>3608</v>
      </c>
      <c r="AD57" s="242" t="s">
        <v>3609</v>
      </c>
      <c r="AE57" s="242" t="s">
        <v>3610</v>
      </c>
      <c r="AF57" s="242" t="s">
        <v>3611</v>
      </c>
      <c r="AG57" s="242" t="s">
        <v>3612</v>
      </c>
      <c r="AH57" s="242" t="s">
        <v>3613</v>
      </c>
      <c r="AI57" s="242" t="s">
        <v>3614</v>
      </c>
      <c r="AJ57" s="242" t="s">
        <v>3615</v>
      </c>
      <c r="AK57" s="242" t="s">
        <v>3616</v>
      </c>
      <c r="AL57" s="242" t="s">
        <v>3617</v>
      </c>
      <c r="AM57" s="242" t="s">
        <v>3618</v>
      </c>
      <c r="AN57" s="242" t="s">
        <v>3619</v>
      </c>
      <c r="AO57" s="242" t="s">
        <v>3620</v>
      </c>
      <c r="AP57" s="242" t="s">
        <v>3621</v>
      </c>
      <c r="AQ57" s="242" t="s">
        <v>3622</v>
      </c>
      <c r="AR57" s="242" t="s">
        <v>3623</v>
      </c>
      <c r="AS57" s="242" t="s">
        <v>3624</v>
      </c>
      <c r="AT57" s="242" t="s">
        <v>3625</v>
      </c>
      <c r="AU57" s="242" t="s">
        <v>3626</v>
      </c>
      <c r="AV57" s="242" t="s">
        <v>3627</v>
      </c>
      <c r="AW57" s="242" t="s">
        <v>3628</v>
      </c>
      <c r="AX57" s="242" t="s">
        <v>3629</v>
      </c>
      <c r="AY57" s="242" t="s">
        <v>3630</v>
      </c>
      <c r="AZ57" s="242" t="s">
        <v>3631</v>
      </c>
      <c r="BA57" s="242" t="s">
        <v>3632</v>
      </c>
      <c r="BB57" s="242" t="s">
        <v>3633</v>
      </c>
      <c r="BC57" s="242" t="s">
        <v>3634</v>
      </c>
      <c r="BD57" s="242" t="s">
        <v>3635</v>
      </c>
      <c r="BE57" s="242" t="s">
        <v>3636</v>
      </c>
      <c r="BF57" s="242" t="s">
        <v>3637</v>
      </c>
      <c r="BG57" s="242" t="s">
        <v>3638</v>
      </c>
      <c r="BH57" s="242" t="s">
        <v>3639</v>
      </c>
      <c r="BI57" s="242" t="s">
        <v>3640</v>
      </c>
      <c r="BJ57" s="242" t="s">
        <v>3641</v>
      </c>
      <c r="BK57" s="242" t="s">
        <v>3642</v>
      </c>
      <c r="BL57" s="242" t="s">
        <v>3643</v>
      </c>
      <c r="BM57" s="242" t="s">
        <v>3644</v>
      </c>
      <c r="BN57" s="242" t="s">
        <v>3645</v>
      </c>
      <c r="BO57" s="242" t="s">
        <v>3646</v>
      </c>
      <c r="BP57" s="242" t="s">
        <v>3647</v>
      </c>
      <c r="BQ57" s="242" t="s">
        <v>3648</v>
      </c>
      <c r="BR57" s="242" t="s">
        <v>3649</v>
      </c>
      <c r="BS57" s="242" t="s">
        <v>3650</v>
      </c>
      <c r="BT57" s="242" t="s">
        <v>3651</v>
      </c>
      <c r="BU57" s="242" t="s">
        <v>3652</v>
      </c>
      <c r="BV57" s="242" t="s">
        <v>3653</v>
      </c>
      <c r="BW57" s="242" t="s">
        <v>3654</v>
      </c>
      <c r="BX57" s="242" t="s">
        <v>3655</v>
      </c>
      <c r="BY57" s="242" t="s">
        <v>3656</v>
      </c>
      <c r="BZ57" s="242" t="s">
        <v>3657</v>
      </c>
      <c r="CA57" s="242" t="s">
        <v>3658</v>
      </c>
      <c r="CB57" s="242" t="s">
        <v>3659</v>
      </c>
      <c r="CC57" s="242" t="s">
        <v>3660</v>
      </c>
      <c r="CD57" s="242" t="s">
        <v>3661</v>
      </c>
      <c r="CE57" s="242" t="s">
        <v>3662</v>
      </c>
      <c r="CF57" s="242" t="s">
        <v>3663</v>
      </c>
      <c r="CG57" s="242" t="s">
        <v>3664</v>
      </c>
      <c r="CH57" s="242" t="s">
        <v>3665</v>
      </c>
      <c r="CI57" s="242" t="s">
        <v>3666</v>
      </c>
      <c r="CJ57" s="242" t="s">
        <v>3667</v>
      </c>
      <c r="CK57" s="242" t="s">
        <v>3668</v>
      </c>
      <c r="CL57" s="242" t="s">
        <v>3669</v>
      </c>
      <c r="CM57" s="242" t="s">
        <v>3670</v>
      </c>
      <c r="CN57" s="242" t="s">
        <v>3671</v>
      </c>
      <c r="CO57" s="242" t="s">
        <v>3672</v>
      </c>
      <c r="CP57" s="242" t="s">
        <v>3673</v>
      </c>
      <c r="CQ57" s="242" t="s">
        <v>3674</v>
      </c>
      <c r="CR57" s="242" t="s">
        <v>3675</v>
      </c>
      <c r="CS57" s="242" t="s">
        <v>3676</v>
      </c>
      <c r="CT57" s="242" t="s">
        <v>3677</v>
      </c>
      <c r="CU57" s="242" t="s">
        <v>3678</v>
      </c>
      <c r="CV57" s="242" t="s">
        <v>3679</v>
      </c>
      <c r="CW57" s="242" t="s">
        <v>3680</v>
      </c>
      <c r="CX57" s="242" t="s">
        <v>3681</v>
      </c>
      <c r="CY57" s="242" t="s">
        <v>3682</v>
      </c>
      <c r="CZ57" s="242" t="s">
        <v>3683</v>
      </c>
      <c r="DA57" s="242" t="s">
        <v>3684</v>
      </c>
      <c r="DB57" s="242" t="s">
        <v>3685</v>
      </c>
      <c r="DC57" s="242" t="s">
        <v>3686</v>
      </c>
      <c r="DD57" s="242" t="s">
        <v>3687</v>
      </c>
      <c r="DE57" s="242" t="s">
        <v>3688</v>
      </c>
      <c r="DF57" s="242" t="s">
        <v>3689</v>
      </c>
      <c r="DG57" s="242" t="s">
        <v>3690</v>
      </c>
      <c r="DH57" s="242" t="s">
        <v>3691</v>
      </c>
      <c r="DI57" s="242" t="s">
        <v>3692</v>
      </c>
      <c r="DJ57" s="242" t="s">
        <v>3693</v>
      </c>
      <c r="DK57" s="242" t="s">
        <v>3694</v>
      </c>
      <c r="DL57" s="242" t="s">
        <v>3695</v>
      </c>
      <c r="DM57" s="242" t="s">
        <v>3696</v>
      </c>
      <c r="DN57" s="242" t="s">
        <v>3697</v>
      </c>
      <c r="DO57" s="242" t="s">
        <v>3698</v>
      </c>
      <c r="DP57" s="242" t="s">
        <v>3699</v>
      </c>
      <c r="DQ57" s="242" t="s">
        <v>3700</v>
      </c>
      <c r="DR57" s="242" t="s">
        <v>3701</v>
      </c>
      <c r="DS57" s="242" t="s">
        <v>3702</v>
      </c>
      <c r="DT57" s="242" t="s">
        <v>3703</v>
      </c>
      <c r="DU57" s="242" t="s">
        <v>3704</v>
      </c>
      <c r="DV57" s="242" t="s">
        <v>3705</v>
      </c>
      <c r="DW57" s="242" t="s">
        <v>3706</v>
      </c>
      <c r="DX57" s="242" t="s">
        <v>3707</v>
      </c>
      <c r="DY57" s="242" t="s">
        <v>3708</v>
      </c>
      <c r="DZ57" s="242" t="s">
        <v>3709</v>
      </c>
      <c r="EA57" s="242" t="s">
        <v>3710</v>
      </c>
      <c r="EB57" s="6"/>
    </row>
    <row r="58" spans="1:132" s="116" customFormat="1" x14ac:dyDescent="0.3">
      <c r="A58" s="137" t="s">
        <v>230</v>
      </c>
      <c r="B58" s="96" t="s">
        <v>234</v>
      </c>
      <c r="C58" s="138" t="s">
        <v>238</v>
      </c>
      <c r="D58" s="112" t="s">
        <v>239</v>
      </c>
      <c r="E58" s="112" t="s">
        <v>142</v>
      </c>
      <c r="F58" s="112" t="s">
        <v>147</v>
      </c>
      <c r="G58" s="112">
        <v>16980</v>
      </c>
      <c r="H58" s="113" t="s">
        <v>240</v>
      </c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243" t="s">
        <v>3711</v>
      </c>
      <c r="AK58" s="243" t="s">
        <v>3712</v>
      </c>
      <c r="AL58" s="243" t="s">
        <v>3713</v>
      </c>
      <c r="AM58" s="243" t="s">
        <v>3714</v>
      </c>
      <c r="AN58" s="243" t="s">
        <v>3715</v>
      </c>
      <c r="AO58" s="243" t="s">
        <v>3716</v>
      </c>
      <c r="AP58" s="243" t="s">
        <v>3717</v>
      </c>
      <c r="AQ58" s="243" t="s">
        <v>3718</v>
      </c>
      <c r="AR58" s="243" t="s">
        <v>3719</v>
      </c>
      <c r="AS58" s="243" t="s">
        <v>3720</v>
      </c>
      <c r="AT58" s="243" t="s">
        <v>3721</v>
      </c>
      <c r="AU58" s="243" t="s">
        <v>3722</v>
      </c>
      <c r="AV58" s="243" t="s">
        <v>3723</v>
      </c>
      <c r="AW58" s="243" t="s">
        <v>3724</v>
      </c>
      <c r="AX58" s="243" t="s">
        <v>3725</v>
      </c>
      <c r="AY58" s="243" t="s">
        <v>3726</v>
      </c>
      <c r="AZ58" s="243" t="s">
        <v>3727</v>
      </c>
      <c r="BA58" s="243" t="s">
        <v>3728</v>
      </c>
      <c r="BB58" s="243" t="s">
        <v>3729</v>
      </c>
      <c r="BC58" s="243" t="s">
        <v>3730</v>
      </c>
      <c r="BD58" s="243" t="s">
        <v>3731</v>
      </c>
      <c r="BE58" s="243" t="s">
        <v>3732</v>
      </c>
      <c r="BF58" s="243" t="s">
        <v>3733</v>
      </c>
      <c r="BG58" s="243" t="s">
        <v>3734</v>
      </c>
      <c r="BH58" s="243" t="s">
        <v>3735</v>
      </c>
      <c r="BI58" s="243" t="s">
        <v>3736</v>
      </c>
      <c r="BJ58" s="243" t="s">
        <v>3737</v>
      </c>
      <c r="BK58" s="243" t="s">
        <v>3738</v>
      </c>
      <c r="BL58" s="243" t="s">
        <v>3739</v>
      </c>
      <c r="BM58" s="243" t="s">
        <v>3740</v>
      </c>
      <c r="BN58" s="243" t="s">
        <v>3741</v>
      </c>
      <c r="BO58" s="243" t="s">
        <v>3742</v>
      </c>
      <c r="BP58" s="243" t="s">
        <v>3743</v>
      </c>
      <c r="BQ58" s="243" t="s">
        <v>3744</v>
      </c>
      <c r="BR58" s="243" t="s">
        <v>3745</v>
      </c>
      <c r="BS58" s="243" t="s">
        <v>3746</v>
      </c>
      <c r="BT58" s="243" t="s">
        <v>3747</v>
      </c>
      <c r="BU58" s="243" t="s">
        <v>3748</v>
      </c>
      <c r="BV58" s="243" t="s">
        <v>3749</v>
      </c>
      <c r="BW58" s="243" t="s">
        <v>3750</v>
      </c>
      <c r="BX58" s="243" t="s">
        <v>3751</v>
      </c>
      <c r="BY58" s="243" t="s">
        <v>3752</v>
      </c>
      <c r="BZ58" s="243" t="s">
        <v>3753</v>
      </c>
      <c r="CA58" s="243" t="s">
        <v>3754</v>
      </c>
      <c r="CB58" s="243" t="s">
        <v>3755</v>
      </c>
      <c r="CC58" s="243" t="s">
        <v>3756</v>
      </c>
      <c r="CD58" s="243" t="s">
        <v>3757</v>
      </c>
      <c r="CE58" s="243" t="s">
        <v>3758</v>
      </c>
      <c r="CF58" s="243" t="s">
        <v>3759</v>
      </c>
      <c r="CG58" s="243" t="s">
        <v>3760</v>
      </c>
      <c r="CH58" s="243" t="s">
        <v>3761</v>
      </c>
      <c r="CI58" s="243" t="s">
        <v>3762</v>
      </c>
      <c r="CJ58" s="243" t="s">
        <v>3763</v>
      </c>
      <c r="CK58" s="243" t="s">
        <v>3764</v>
      </c>
      <c r="CL58" s="243" t="s">
        <v>3765</v>
      </c>
      <c r="CM58" s="243" t="s">
        <v>3766</v>
      </c>
      <c r="CN58" s="243" t="s">
        <v>3767</v>
      </c>
      <c r="CO58" s="243" t="s">
        <v>3768</v>
      </c>
      <c r="CP58" s="243" t="s">
        <v>3769</v>
      </c>
      <c r="CQ58" s="243" t="s">
        <v>3770</v>
      </c>
      <c r="CR58" s="243" t="s">
        <v>3771</v>
      </c>
      <c r="CS58" s="243" t="s">
        <v>3772</v>
      </c>
      <c r="CT58" s="243" t="s">
        <v>3773</v>
      </c>
      <c r="CU58" s="243" t="s">
        <v>3774</v>
      </c>
      <c r="CV58" s="243" t="s">
        <v>3775</v>
      </c>
      <c r="CW58" s="243" t="s">
        <v>3776</v>
      </c>
      <c r="CX58" s="243" t="s">
        <v>3777</v>
      </c>
      <c r="CY58" s="243" t="s">
        <v>3778</v>
      </c>
      <c r="CZ58" s="243" t="s">
        <v>3779</v>
      </c>
      <c r="DA58" s="243" t="s">
        <v>3780</v>
      </c>
      <c r="DB58" s="243" t="s">
        <v>3781</v>
      </c>
      <c r="DC58" s="243" t="s">
        <v>3782</v>
      </c>
      <c r="DD58" s="243" t="s">
        <v>3783</v>
      </c>
      <c r="DE58" s="243" t="s">
        <v>3784</v>
      </c>
      <c r="DF58" s="243" t="s">
        <v>3785</v>
      </c>
      <c r="DG58" s="243" t="s">
        <v>3786</v>
      </c>
      <c r="DH58" s="243" t="s">
        <v>3787</v>
      </c>
      <c r="DI58" s="243" t="s">
        <v>3788</v>
      </c>
      <c r="DJ58" s="243" t="s">
        <v>3789</v>
      </c>
      <c r="DK58" s="243" t="s">
        <v>3790</v>
      </c>
      <c r="DL58" s="243" t="s">
        <v>3791</v>
      </c>
      <c r="DM58" s="243" t="s">
        <v>3792</v>
      </c>
      <c r="DN58" s="243" t="s">
        <v>3793</v>
      </c>
      <c r="DO58" s="243" t="s">
        <v>3794</v>
      </c>
      <c r="DP58" s="243" t="s">
        <v>3795</v>
      </c>
      <c r="DQ58" s="243" t="s">
        <v>3796</v>
      </c>
      <c r="DR58" s="243" t="s">
        <v>3797</v>
      </c>
      <c r="DS58" s="243" t="s">
        <v>3798</v>
      </c>
      <c r="DT58" s="243" t="s">
        <v>3799</v>
      </c>
      <c r="DU58" s="243" t="s">
        <v>3800</v>
      </c>
      <c r="DV58" s="243" t="s">
        <v>3801</v>
      </c>
      <c r="DW58" s="243" t="s">
        <v>3802</v>
      </c>
      <c r="DX58" s="243" t="s">
        <v>3803</v>
      </c>
      <c r="DY58" s="243" t="s">
        <v>3804</v>
      </c>
      <c r="DZ58" s="243" t="s">
        <v>3805</v>
      </c>
      <c r="EA58" s="243" t="s">
        <v>3806</v>
      </c>
      <c r="EB58" s="243" t="s">
        <v>3807</v>
      </c>
    </row>
    <row r="59" spans="1:132" s="116" customFormat="1" x14ac:dyDescent="0.3">
      <c r="A59" s="137" t="s">
        <v>231</v>
      </c>
      <c r="B59" s="96" t="s">
        <v>235</v>
      </c>
      <c r="C59" s="138" t="s">
        <v>238</v>
      </c>
      <c r="D59" s="112" t="s">
        <v>239</v>
      </c>
      <c r="E59" s="112" t="s">
        <v>142</v>
      </c>
      <c r="F59" s="112" t="s">
        <v>147</v>
      </c>
      <c r="G59" s="112">
        <v>19820</v>
      </c>
      <c r="H59" s="113" t="s">
        <v>240</v>
      </c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243" t="s">
        <v>3808</v>
      </c>
      <c r="AK59" s="243" t="s">
        <v>3809</v>
      </c>
      <c r="AL59" s="243" t="s">
        <v>3810</v>
      </c>
      <c r="AM59" s="243" t="s">
        <v>3811</v>
      </c>
      <c r="AN59" s="243" t="s">
        <v>3812</v>
      </c>
      <c r="AO59" s="243" t="s">
        <v>3813</v>
      </c>
      <c r="AP59" s="243" t="s">
        <v>3814</v>
      </c>
      <c r="AQ59" s="243" t="s">
        <v>3815</v>
      </c>
      <c r="AR59" s="243" t="s">
        <v>3816</v>
      </c>
      <c r="AS59" s="243" t="s">
        <v>3817</v>
      </c>
      <c r="AT59" s="243" t="s">
        <v>3818</v>
      </c>
      <c r="AU59" s="243" t="s">
        <v>3819</v>
      </c>
      <c r="AV59" s="243" t="s">
        <v>3820</v>
      </c>
      <c r="AW59" s="243" t="s">
        <v>3821</v>
      </c>
      <c r="AX59" s="243" t="s">
        <v>3822</v>
      </c>
      <c r="AY59" s="243" t="s">
        <v>3823</v>
      </c>
      <c r="AZ59" s="243" t="s">
        <v>3824</v>
      </c>
      <c r="BA59" s="243" t="s">
        <v>3825</v>
      </c>
      <c r="BB59" s="243" t="s">
        <v>3826</v>
      </c>
      <c r="BC59" s="243" t="s">
        <v>3827</v>
      </c>
      <c r="BD59" s="243" t="s">
        <v>3828</v>
      </c>
      <c r="BE59" s="243" t="s">
        <v>3829</v>
      </c>
      <c r="BF59" s="243" t="s">
        <v>3830</v>
      </c>
      <c r="BG59" s="243" t="s">
        <v>3831</v>
      </c>
      <c r="BH59" s="243" t="s">
        <v>3832</v>
      </c>
      <c r="BI59" s="243" t="s">
        <v>3833</v>
      </c>
      <c r="BJ59" s="243" t="s">
        <v>3834</v>
      </c>
      <c r="BK59" s="243" t="s">
        <v>3835</v>
      </c>
      <c r="BL59" s="243" t="s">
        <v>3836</v>
      </c>
      <c r="BM59" s="243" t="s">
        <v>3837</v>
      </c>
      <c r="BN59" s="243" t="s">
        <v>3838</v>
      </c>
      <c r="BO59" s="243" t="s">
        <v>3839</v>
      </c>
      <c r="BP59" s="243" t="s">
        <v>3840</v>
      </c>
      <c r="BQ59" s="243" t="s">
        <v>3841</v>
      </c>
      <c r="BR59" s="243" t="s">
        <v>3842</v>
      </c>
      <c r="BS59" s="243" t="s">
        <v>3843</v>
      </c>
      <c r="BT59" s="243" t="s">
        <v>3844</v>
      </c>
      <c r="BU59" s="243" t="s">
        <v>3845</v>
      </c>
      <c r="BV59" s="243" t="s">
        <v>3846</v>
      </c>
      <c r="BW59" s="243" t="s">
        <v>3847</v>
      </c>
      <c r="BX59" s="243" t="s">
        <v>3848</v>
      </c>
      <c r="BY59" s="243" t="s">
        <v>3849</v>
      </c>
      <c r="BZ59" s="243" t="s">
        <v>3850</v>
      </c>
      <c r="CA59" s="243" t="s">
        <v>3851</v>
      </c>
      <c r="CB59" s="243" t="s">
        <v>3852</v>
      </c>
      <c r="CC59" s="243" t="s">
        <v>3853</v>
      </c>
      <c r="CD59" s="243" t="s">
        <v>3854</v>
      </c>
      <c r="CE59" s="243" t="s">
        <v>3855</v>
      </c>
      <c r="CF59" s="243" t="s">
        <v>3856</v>
      </c>
      <c r="CG59" s="243" t="s">
        <v>3857</v>
      </c>
      <c r="CH59" s="243" t="s">
        <v>3858</v>
      </c>
      <c r="CI59" s="243" t="s">
        <v>3859</v>
      </c>
      <c r="CJ59" s="243" t="s">
        <v>3860</v>
      </c>
      <c r="CK59" s="243" t="s">
        <v>3861</v>
      </c>
      <c r="CL59" s="243" t="s">
        <v>3862</v>
      </c>
      <c r="CM59" s="243" t="s">
        <v>3863</v>
      </c>
      <c r="CN59" s="243" t="s">
        <v>3864</v>
      </c>
      <c r="CO59" s="243" t="s">
        <v>3865</v>
      </c>
      <c r="CP59" s="243" t="s">
        <v>3866</v>
      </c>
      <c r="CQ59" s="243" t="s">
        <v>3867</v>
      </c>
      <c r="CR59" s="243" t="s">
        <v>3868</v>
      </c>
      <c r="CS59" s="243" t="s">
        <v>3869</v>
      </c>
      <c r="CT59" s="243" t="s">
        <v>3870</v>
      </c>
      <c r="CU59" s="243" t="s">
        <v>3871</v>
      </c>
      <c r="CV59" s="243" t="s">
        <v>3872</v>
      </c>
      <c r="CW59" s="243" t="s">
        <v>3873</v>
      </c>
      <c r="CX59" s="243" t="s">
        <v>3874</v>
      </c>
      <c r="CY59" s="243" t="s">
        <v>3875</v>
      </c>
      <c r="CZ59" s="243" t="s">
        <v>3876</v>
      </c>
      <c r="DA59" s="243" t="s">
        <v>3877</v>
      </c>
      <c r="DB59" s="243" t="s">
        <v>3878</v>
      </c>
      <c r="DC59" s="243" t="s">
        <v>3879</v>
      </c>
      <c r="DD59" s="243" t="s">
        <v>3880</v>
      </c>
      <c r="DE59" s="243" t="s">
        <v>3881</v>
      </c>
      <c r="DF59" s="243" t="s">
        <v>3882</v>
      </c>
      <c r="DG59" s="243" t="s">
        <v>3883</v>
      </c>
      <c r="DH59" s="243" t="s">
        <v>3884</v>
      </c>
      <c r="DI59" s="243" t="s">
        <v>3885</v>
      </c>
      <c r="DJ59" s="243" t="s">
        <v>3886</v>
      </c>
      <c r="DK59" s="243" t="s">
        <v>3887</v>
      </c>
      <c r="DL59" s="243" t="s">
        <v>3888</v>
      </c>
      <c r="DM59" s="243" t="s">
        <v>3889</v>
      </c>
      <c r="DN59" s="243" t="s">
        <v>3890</v>
      </c>
      <c r="DO59" s="243" t="s">
        <v>3891</v>
      </c>
      <c r="DP59" s="243" t="s">
        <v>3892</v>
      </c>
      <c r="DQ59" s="243" t="s">
        <v>3893</v>
      </c>
      <c r="DR59" s="243" t="s">
        <v>3894</v>
      </c>
      <c r="DS59" s="243" t="s">
        <v>3895</v>
      </c>
      <c r="DT59" s="243" t="s">
        <v>3896</v>
      </c>
      <c r="DU59" s="243" t="s">
        <v>3897</v>
      </c>
      <c r="DV59" s="243" t="s">
        <v>3898</v>
      </c>
      <c r="DW59" s="243" t="s">
        <v>3899</v>
      </c>
      <c r="DX59" s="243" t="s">
        <v>3900</v>
      </c>
      <c r="DY59" s="243" t="s">
        <v>3901</v>
      </c>
      <c r="DZ59" s="243" t="s">
        <v>3902</v>
      </c>
      <c r="EA59" s="243" t="s">
        <v>3903</v>
      </c>
      <c r="EB59" s="243" t="s">
        <v>3904</v>
      </c>
    </row>
    <row r="60" spans="1:132" s="116" customFormat="1" x14ac:dyDescent="0.3">
      <c r="A60" s="137" t="s">
        <v>232</v>
      </c>
      <c r="B60" s="96" t="s">
        <v>236</v>
      </c>
      <c r="C60" s="138" t="s">
        <v>238</v>
      </c>
      <c r="D60" s="112" t="s">
        <v>239</v>
      </c>
      <c r="E60" s="112" t="s">
        <v>142</v>
      </c>
      <c r="F60" s="112" t="s">
        <v>147</v>
      </c>
      <c r="G60" s="112">
        <v>31080</v>
      </c>
      <c r="H60" s="113" t="s">
        <v>240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243" t="s">
        <v>3905</v>
      </c>
      <c r="AK60" s="243" t="s">
        <v>3906</v>
      </c>
      <c r="AL60" s="243" t="s">
        <v>3907</v>
      </c>
      <c r="AM60" s="243" t="s">
        <v>3908</v>
      </c>
      <c r="AN60" s="243" t="s">
        <v>3909</v>
      </c>
      <c r="AO60" s="243" t="s">
        <v>3910</v>
      </c>
      <c r="AP60" s="243" t="s">
        <v>3911</v>
      </c>
      <c r="AQ60" s="243" t="s">
        <v>3912</v>
      </c>
      <c r="AR60" s="243" t="s">
        <v>3913</v>
      </c>
      <c r="AS60" s="243" t="s">
        <v>3914</v>
      </c>
      <c r="AT60" s="243" t="s">
        <v>3915</v>
      </c>
      <c r="AU60" s="243" t="s">
        <v>3916</v>
      </c>
      <c r="AV60" s="243" t="s">
        <v>3917</v>
      </c>
      <c r="AW60" s="243" t="s">
        <v>3918</v>
      </c>
      <c r="AX60" s="243" t="s">
        <v>3919</v>
      </c>
      <c r="AY60" s="243" t="s">
        <v>3920</v>
      </c>
      <c r="AZ60" s="243" t="s">
        <v>3921</v>
      </c>
      <c r="BA60" s="243" t="s">
        <v>3922</v>
      </c>
      <c r="BB60" s="243" t="s">
        <v>3923</v>
      </c>
      <c r="BC60" s="243" t="s">
        <v>3924</v>
      </c>
      <c r="BD60" s="243" t="s">
        <v>3925</v>
      </c>
      <c r="BE60" s="243" t="s">
        <v>3926</v>
      </c>
      <c r="BF60" s="243" t="s">
        <v>3927</v>
      </c>
      <c r="BG60" s="243" t="s">
        <v>3928</v>
      </c>
      <c r="BH60" s="243" t="s">
        <v>3929</v>
      </c>
      <c r="BI60" s="243" t="s">
        <v>3930</v>
      </c>
      <c r="BJ60" s="243" t="s">
        <v>3931</v>
      </c>
      <c r="BK60" s="243" t="s">
        <v>3932</v>
      </c>
      <c r="BL60" s="243" t="s">
        <v>3933</v>
      </c>
      <c r="BM60" s="243" t="s">
        <v>3934</v>
      </c>
      <c r="BN60" s="243" t="s">
        <v>3935</v>
      </c>
      <c r="BO60" s="243" t="s">
        <v>3936</v>
      </c>
      <c r="BP60" s="243" t="s">
        <v>3937</v>
      </c>
      <c r="BQ60" s="243" t="s">
        <v>3938</v>
      </c>
      <c r="BR60" s="243" t="s">
        <v>3939</v>
      </c>
      <c r="BS60" s="243" t="s">
        <v>3940</v>
      </c>
      <c r="BT60" s="243" t="s">
        <v>3941</v>
      </c>
      <c r="BU60" s="243" t="s">
        <v>3942</v>
      </c>
      <c r="BV60" s="243" t="s">
        <v>3943</v>
      </c>
      <c r="BW60" s="243" t="s">
        <v>3944</v>
      </c>
      <c r="BX60" s="243" t="s">
        <v>3945</v>
      </c>
      <c r="BY60" s="243" t="s">
        <v>3946</v>
      </c>
      <c r="BZ60" s="243" t="s">
        <v>3947</v>
      </c>
      <c r="CA60" s="243" t="s">
        <v>3948</v>
      </c>
      <c r="CB60" s="243" t="s">
        <v>3949</v>
      </c>
      <c r="CC60" s="243" t="s">
        <v>3950</v>
      </c>
      <c r="CD60" s="243" t="s">
        <v>3951</v>
      </c>
      <c r="CE60" s="243" t="s">
        <v>3952</v>
      </c>
      <c r="CF60" s="243" t="s">
        <v>3953</v>
      </c>
      <c r="CG60" s="243" t="s">
        <v>3954</v>
      </c>
      <c r="CH60" s="243" t="s">
        <v>3955</v>
      </c>
      <c r="CI60" s="243" t="s">
        <v>3956</v>
      </c>
      <c r="CJ60" s="243" t="s">
        <v>3957</v>
      </c>
      <c r="CK60" s="243" t="s">
        <v>3958</v>
      </c>
      <c r="CL60" s="243" t="s">
        <v>3959</v>
      </c>
      <c r="CM60" s="243" t="s">
        <v>3960</v>
      </c>
      <c r="CN60" s="243" t="s">
        <v>3961</v>
      </c>
      <c r="CO60" s="243" t="s">
        <v>3962</v>
      </c>
      <c r="CP60" s="243" t="s">
        <v>3963</v>
      </c>
      <c r="CQ60" s="243" t="s">
        <v>3964</v>
      </c>
      <c r="CR60" s="243" t="s">
        <v>3965</v>
      </c>
      <c r="CS60" s="243" t="s">
        <v>3966</v>
      </c>
      <c r="CT60" s="243" t="s">
        <v>3967</v>
      </c>
      <c r="CU60" s="243" t="s">
        <v>3968</v>
      </c>
      <c r="CV60" s="243" t="s">
        <v>3969</v>
      </c>
      <c r="CW60" s="243" t="s">
        <v>3970</v>
      </c>
      <c r="CX60" s="243" t="s">
        <v>3971</v>
      </c>
      <c r="CY60" s="243" t="s">
        <v>3972</v>
      </c>
      <c r="CZ60" s="243" t="s">
        <v>3973</v>
      </c>
      <c r="DA60" s="243" t="s">
        <v>3974</v>
      </c>
      <c r="DB60" s="243" t="s">
        <v>3975</v>
      </c>
      <c r="DC60" s="243" t="s">
        <v>3976</v>
      </c>
      <c r="DD60" s="243" t="s">
        <v>3977</v>
      </c>
      <c r="DE60" s="243" t="s">
        <v>3978</v>
      </c>
      <c r="DF60" s="243" t="s">
        <v>3979</v>
      </c>
      <c r="DG60" s="243" t="s">
        <v>3980</v>
      </c>
      <c r="DH60" s="243" t="s">
        <v>3981</v>
      </c>
      <c r="DI60" s="243" t="s">
        <v>3982</v>
      </c>
      <c r="DJ60" s="243" t="s">
        <v>3983</v>
      </c>
      <c r="DK60" s="243" t="s">
        <v>3984</v>
      </c>
      <c r="DL60" s="243" t="s">
        <v>3985</v>
      </c>
      <c r="DM60" s="243" t="s">
        <v>3986</v>
      </c>
      <c r="DN60" s="243" t="s">
        <v>3987</v>
      </c>
      <c r="DO60" s="243" t="s">
        <v>3988</v>
      </c>
      <c r="DP60" s="243" t="s">
        <v>3989</v>
      </c>
      <c r="DQ60" s="243" t="s">
        <v>3990</v>
      </c>
      <c r="DR60" s="243" t="s">
        <v>3991</v>
      </c>
      <c r="DS60" s="243" t="s">
        <v>3992</v>
      </c>
      <c r="DT60" s="243" t="s">
        <v>3993</v>
      </c>
      <c r="DU60" s="243" t="s">
        <v>3994</v>
      </c>
      <c r="DV60" s="243" t="s">
        <v>3995</v>
      </c>
      <c r="DW60" s="243" t="s">
        <v>3996</v>
      </c>
      <c r="DX60" s="243" t="s">
        <v>3997</v>
      </c>
      <c r="DY60" s="243" t="s">
        <v>3998</v>
      </c>
      <c r="DZ60" s="243" t="s">
        <v>3999</v>
      </c>
      <c r="EA60" s="243" t="s">
        <v>4000</v>
      </c>
      <c r="EB60" s="243" t="s">
        <v>4001</v>
      </c>
    </row>
    <row r="61" spans="1:132" s="116" customFormat="1" x14ac:dyDescent="0.3">
      <c r="A61" s="137" t="s">
        <v>233</v>
      </c>
      <c r="B61" s="96" t="s">
        <v>237</v>
      </c>
      <c r="C61" s="138" t="s">
        <v>238</v>
      </c>
      <c r="D61" s="112" t="s">
        <v>239</v>
      </c>
      <c r="E61" s="112" t="s">
        <v>142</v>
      </c>
      <c r="F61" s="112" t="s">
        <v>147</v>
      </c>
      <c r="G61" s="112">
        <v>37980</v>
      </c>
      <c r="H61" s="113" t="s">
        <v>240</v>
      </c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243" t="s">
        <v>4002</v>
      </c>
      <c r="AK61" s="243" t="s">
        <v>4003</v>
      </c>
      <c r="AL61" s="243" t="s">
        <v>4004</v>
      </c>
      <c r="AM61" s="243" t="s">
        <v>4005</v>
      </c>
      <c r="AN61" s="243" t="s">
        <v>4006</v>
      </c>
      <c r="AO61" s="243" t="s">
        <v>4007</v>
      </c>
      <c r="AP61" s="243" t="s">
        <v>4008</v>
      </c>
      <c r="AQ61" s="243" t="s">
        <v>4009</v>
      </c>
      <c r="AR61" s="243" t="s">
        <v>4010</v>
      </c>
      <c r="AS61" s="243" t="s">
        <v>4011</v>
      </c>
      <c r="AT61" s="243" t="s">
        <v>4012</v>
      </c>
      <c r="AU61" s="243" t="s">
        <v>4013</v>
      </c>
      <c r="AV61" s="243" t="s">
        <v>4014</v>
      </c>
      <c r="AW61" s="243" t="s">
        <v>4015</v>
      </c>
      <c r="AX61" s="243" t="s">
        <v>4016</v>
      </c>
      <c r="AY61" s="243" t="s">
        <v>4017</v>
      </c>
      <c r="AZ61" s="243" t="s">
        <v>4018</v>
      </c>
      <c r="BA61" s="243" t="s">
        <v>4019</v>
      </c>
      <c r="BB61" s="243" t="s">
        <v>4020</v>
      </c>
      <c r="BC61" s="243" t="s">
        <v>4021</v>
      </c>
      <c r="BD61" s="243" t="s">
        <v>4022</v>
      </c>
      <c r="BE61" s="243" t="s">
        <v>4023</v>
      </c>
      <c r="BF61" s="243" t="s">
        <v>4024</v>
      </c>
      <c r="BG61" s="243" t="s">
        <v>4025</v>
      </c>
      <c r="BH61" s="243" t="s">
        <v>4026</v>
      </c>
      <c r="BI61" s="243" t="s">
        <v>4027</v>
      </c>
      <c r="BJ61" s="243" t="s">
        <v>4028</v>
      </c>
      <c r="BK61" s="243" t="s">
        <v>4029</v>
      </c>
      <c r="BL61" s="243" t="s">
        <v>4030</v>
      </c>
      <c r="BM61" s="243" t="s">
        <v>4031</v>
      </c>
      <c r="BN61" s="243" t="s">
        <v>4032</v>
      </c>
      <c r="BO61" s="243" t="s">
        <v>4033</v>
      </c>
      <c r="BP61" s="243" t="s">
        <v>4034</v>
      </c>
      <c r="BQ61" s="243" t="s">
        <v>4035</v>
      </c>
      <c r="BR61" s="243" t="s">
        <v>4036</v>
      </c>
      <c r="BS61" s="243" t="s">
        <v>4037</v>
      </c>
      <c r="BT61" s="243" t="s">
        <v>4038</v>
      </c>
      <c r="BU61" s="243" t="s">
        <v>4039</v>
      </c>
      <c r="BV61" s="243" t="s">
        <v>4040</v>
      </c>
      <c r="BW61" s="243" t="s">
        <v>4041</v>
      </c>
      <c r="BX61" s="243" t="s">
        <v>4042</v>
      </c>
      <c r="BY61" s="243" t="s">
        <v>4043</v>
      </c>
      <c r="BZ61" s="243" t="s">
        <v>4044</v>
      </c>
      <c r="CA61" s="243" t="s">
        <v>4045</v>
      </c>
      <c r="CB61" s="243" t="s">
        <v>4046</v>
      </c>
      <c r="CC61" s="243" t="s">
        <v>4047</v>
      </c>
      <c r="CD61" s="243" t="s">
        <v>4048</v>
      </c>
      <c r="CE61" s="243" t="s">
        <v>4049</v>
      </c>
      <c r="CF61" s="243" t="s">
        <v>4050</v>
      </c>
      <c r="CG61" s="243" t="s">
        <v>4051</v>
      </c>
      <c r="CH61" s="243" t="s">
        <v>4052</v>
      </c>
      <c r="CI61" s="243" t="s">
        <v>4053</v>
      </c>
      <c r="CJ61" s="243" t="s">
        <v>4054</v>
      </c>
      <c r="CK61" s="243" t="s">
        <v>4055</v>
      </c>
      <c r="CL61" s="243" t="s">
        <v>4056</v>
      </c>
      <c r="CM61" s="243" t="s">
        <v>4057</v>
      </c>
      <c r="CN61" s="243" t="s">
        <v>4058</v>
      </c>
      <c r="CO61" s="243" t="s">
        <v>4059</v>
      </c>
      <c r="CP61" s="243" t="s">
        <v>4060</v>
      </c>
      <c r="CQ61" s="243" t="s">
        <v>4061</v>
      </c>
      <c r="CR61" s="243" t="s">
        <v>4062</v>
      </c>
      <c r="CS61" s="243" t="s">
        <v>4063</v>
      </c>
      <c r="CT61" s="243" t="s">
        <v>4064</v>
      </c>
      <c r="CU61" s="243" t="s">
        <v>4065</v>
      </c>
      <c r="CV61" s="243" t="s">
        <v>4066</v>
      </c>
      <c r="CW61" s="243" t="s">
        <v>4067</v>
      </c>
      <c r="CX61" s="243" t="s">
        <v>4068</v>
      </c>
      <c r="CY61" s="243" t="s">
        <v>4069</v>
      </c>
      <c r="CZ61" s="243" t="s">
        <v>4070</v>
      </c>
      <c r="DA61" s="243" t="s">
        <v>4071</v>
      </c>
      <c r="DB61" s="243" t="s">
        <v>4072</v>
      </c>
      <c r="DC61" s="243" t="s">
        <v>4073</v>
      </c>
      <c r="DD61" s="243" t="s">
        <v>4074</v>
      </c>
      <c r="DE61" s="243" t="s">
        <v>4075</v>
      </c>
      <c r="DF61" s="243" t="s">
        <v>4076</v>
      </c>
      <c r="DG61" s="243" t="s">
        <v>4077</v>
      </c>
      <c r="DH61" s="243" t="s">
        <v>4078</v>
      </c>
      <c r="DI61" s="243" t="s">
        <v>4079</v>
      </c>
      <c r="DJ61" s="243" t="s">
        <v>4080</v>
      </c>
      <c r="DK61" s="243" t="s">
        <v>4081</v>
      </c>
      <c r="DL61" s="243" t="s">
        <v>4082</v>
      </c>
      <c r="DM61" s="243" t="s">
        <v>4083</v>
      </c>
      <c r="DN61" s="243" t="s">
        <v>4084</v>
      </c>
      <c r="DO61" s="243" t="s">
        <v>4085</v>
      </c>
      <c r="DP61" s="243" t="s">
        <v>4086</v>
      </c>
      <c r="DQ61" s="243" t="s">
        <v>4087</v>
      </c>
      <c r="DR61" s="243" t="s">
        <v>4088</v>
      </c>
      <c r="DS61" s="243" t="s">
        <v>4089</v>
      </c>
      <c r="DT61" s="243" t="s">
        <v>4090</v>
      </c>
      <c r="DU61" s="243" t="s">
        <v>4091</v>
      </c>
      <c r="DV61" s="243" t="s">
        <v>4092</v>
      </c>
      <c r="DW61" s="243" t="s">
        <v>4093</v>
      </c>
      <c r="DX61" s="243" t="s">
        <v>4094</v>
      </c>
      <c r="DY61" s="243" t="s">
        <v>4095</v>
      </c>
      <c r="DZ61" s="243" t="s">
        <v>4096</v>
      </c>
      <c r="EA61" s="243" t="s">
        <v>4097</v>
      </c>
      <c r="EB61" s="243" t="s">
        <v>4098</v>
      </c>
    </row>
    <row r="62" spans="1:132" s="108" customFormat="1" x14ac:dyDescent="0.3">
      <c r="A62" s="108" t="s">
        <v>165</v>
      </c>
      <c r="B62" s="15" t="s">
        <v>151</v>
      </c>
      <c r="C62" s="144" t="s">
        <v>162</v>
      </c>
      <c r="D62" s="108" t="s">
        <v>163</v>
      </c>
      <c r="E62" s="108" t="s">
        <v>142</v>
      </c>
      <c r="F62" s="108" t="s">
        <v>143</v>
      </c>
      <c r="G62" s="108">
        <v>16980</v>
      </c>
      <c r="H62" s="117">
        <v>30041</v>
      </c>
      <c r="I62" s="81"/>
      <c r="J62" s="81"/>
      <c r="K62" s="81"/>
      <c r="L62" s="244" t="s">
        <v>4099</v>
      </c>
      <c r="M62" s="244" t="s">
        <v>4100</v>
      </c>
      <c r="N62" s="244" t="s">
        <v>4101</v>
      </c>
      <c r="O62" s="244" t="s">
        <v>4102</v>
      </c>
      <c r="P62" s="244" t="s">
        <v>4103</v>
      </c>
      <c r="Q62" s="244" t="s">
        <v>4104</v>
      </c>
      <c r="R62" s="244" t="s">
        <v>4105</v>
      </c>
      <c r="S62" s="244" t="s">
        <v>4106</v>
      </c>
      <c r="T62" s="244" t="s">
        <v>4107</v>
      </c>
      <c r="U62" s="244" t="s">
        <v>4108</v>
      </c>
      <c r="V62" s="244" t="s">
        <v>4109</v>
      </c>
      <c r="W62" s="244" t="s">
        <v>4110</v>
      </c>
      <c r="X62" s="244" t="s">
        <v>4111</v>
      </c>
      <c r="Y62" s="244" t="s">
        <v>4112</v>
      </c>
      <c r="Z62" s="244" t="s">
        <v>4113</v>
      </c>
      <c r="AA62" s="244" t="s">
        <v>4114</v>
      </c>
      <c r="AB62" s="244" t="s">
        <v>4115</v>
      </c>
      <c r="AC62" s="244" t="s">
        <v>4116</v>
      </c>
      <c r="AD62" s="244" t="s">
        <v>4117</v>
      </c>
      <c r="AE62" s="244" t="s">
        <v>4118</v>
      </c>
      <c r="AF62" s="244" t="s">
        <v>4119</v>
      </c>
      <c r="AG62" s="244" t="s">
        <v>4120</v>
      </c>
      <c r="AH62" s="244" t="s">
        <v>4121</v>
      </c>
      <c r="AI62" s="244" t="s">
        <v>4122</v>
      </c>
      <c r="AJ62" s="244" t="s">
        <v>4123</v>
      </c>
      <c r="AK62" s="244" t="s">
        <v>4124</v>
      </c>
      <c r="AL62" s="244" t="s">
        <v>4125</v>
      </c>
      <c r="AM62" s="244" t="s">
        <v>4126</v>
      </c>
      <c r="AN62" s="244" t="s">
        <v>4127</v>
      </c>
      <c r="AO62" s="244" t="s">
        <v>4128</v>
      </c>
      <c r="AP62" s="244" t="s">
        <v>4129</v>
      </c>
      <c r="AQ62" s="244" t="s">
        <v>4130</v>
      </c>
      <c r="AR62" s="244" t="s">
        <v>4131</v>
      </c>
      <c r="AS62" s="244" t="s">
        <v>4132</v>
      </c>
      <c r="AT62" s="244" t="s">
        <v>4133</v>
      </c>
      <c r="AU62" s="244" t="s">
        <v>4134</v>
      </c>
      <c r="AV62" s="244" t="s">
        <v>4135</v>
      </c>
      <c r="AW62" s="244" t="s">
        <v>4136</v>
      </c>
      <c r="AX62" s="244" t="s">
        <v>4137</v>
      </c>
      <c r="AY62" s="244" t="s">
        <v>4138</v>
      </c>
      <c r="AZ62" s="244" t="s">
        <v>4139</v>
      </c>
      <c r="BA62" s="244" t="s">
        <v>4140</v>
      </c>
      <c r="BB62" s="244" t="s">
        <v>4141</v>
      </c>
      <c r="BC62" s="244" t="s">
        <v>4142</v>
      </c>
      <c r="BD62" s="244" t="s">
        <v>4143</v>
      </c>
      <c r="BE62" s="244" t="s">
        <v>4144</v>
      </c>
      <c r="BF62" s="244" t="s">
        <v>4145</v>
      </c>
      <c r="BG62" s="244" t="s">
        <v>4146</v>
      </c>
      <c r="BH62" s="244" t="s">
        <v>4147</v>
      </c>
      <c r="BI62" s="244" t="s">
        <v>4148</v>
      </c>
      <c r="BJ62" s="244" t="s">
        <v>4149</v>
      </c>
      <c r="BK62" s="244" t="s">
        <v>4150</v>
      </c>
      <c r="BL62" s="244" t="s">
        <v>4151</v>
      </c>
      <c r="BM62" s="244" t="s">
        <v>4152</v>
      </c>
      <c r="BN62" s="244" t="s">
        <v>4153</v>
      </c>
      <c r="BO62" s="244" t="s">
        <v>4154</v>
      </c>
      <c r="BP62" s="244" t="s">
        <v>4155</v>
      </c>
      <c r="BQ62" s="244" t="s">
        <v>4156</v>
      </c>
      <c r="BR62" s="244" t="s">
        <v>4157</v>
      </c>
      <c r="BS62" s="244" t="s">
        <v>4158</v>
      </c>
      <c r="BT62" s="244" t="s">
        <v>4159</v>
      </c>
      <c r="BU62" s="244" t="s">
        <v>4160</v>
      </c>
      <c r="BV62" s="244" t="s">
        <v>4161</v>
      </c>
      <c r="BW62" s="244" t="s">
        <v>4162</v>
      </c>
      <c r="BX62" s="244" t="s">
        <v>4163</v>
      </c>
      <c r="BY62" s="244" t="s">
        <v>4164</v>
      </c>
      <c r="BZ62" s="244" t="s">
        <v>4165</v>
      </c>
      <c r="CA62" s="244" t="s">
        <v>4166</v>
      </c>
      <c r="CB62" s="244" t="s">
        <v>4167</v>
      </c>
      <c r="CC62" s="244" t="s">
        <v>4168</v>
      </c>
      <c r="CD62" s="244" t="s">
        <v>4169</v>
      </c>
      <c r="CE62" s="244" t="s">
        <v>4170</v>
      </c>
      <c r="CF62" s="244" t="s">
        <v>4171</v>
      </c>
      <c r="CG62" s="244" t="s">
        <v>4172</v>
      </c>
      <c r="CH62" s="244" t="s">
        <v>4173</v>
      </c>
      <c r="CI62" s="244" t="s">
        <v>4174</v>
      </c>
      <c r="CJ62" s="244" t="s">
        <v>4175</v>
      </c>
      <c r="CK62" s="244" t="s">
        <v>4176</v>
      </c>
      <c r="CL62" s="244" t="s">
        <v>4177</v>
      </c>
      <c r="CM62" s="244" t="s">
        <v>4178</v>
      </c>
      <c r="CN62" s="244" t="s">
        <v>4179</v>
      </c>
      <c r="CO62" s="244" t="s">
        <v>4180</v>
      </c>
      <c r="CP62" s="244" t="s">
        <v>4181</v>
      </c>
      <c r="CQ62" s="244" t="s">
        <v>4182</v>
      </c>
      <c r="CR62" s="244" t="s">
        <v>4183</v>
      </c>
      <c r="CS62" s="244" t="s">
        <v>4184</v>
      </c>
      <c r="CT62" s="244" t="s">
        <v>4185</v>
      </c>
      <c r="CU62" s="244" t="s">
        <v>4186</v>
      </c>
      <c r="CV62" s="244" t="s">
        <v>4187</v>
      </c>
      <c r="CW62" s="244" t="s">
        <v>4188</v>
      </c>
      <c r="CX62" s="244" t="s">
        <v>4189</v>
      </c>
      <c r="CY62" s="244" t="s">
        <v>4190</v>
      </c>
      <c r="CZ62" s="244" t="s">
        <v>4191</v>
      </c>
      <c r="DA62" s="244" t="s">
        <v>4192</v>
      </c>
      <c r="DB62" s="244" t="s">
        <v>4193</v>
      </c>
      <c r="DC62" s="244" t="s">
        <v>4194</v>
      </c>
      <c r="DD62" s="244" t="s">
        <v>4195</v>
      </c>
      <c r="DE62" s="244" t="s">
        <v>4196</v>
      </c>
      <c r="DF62" s="244" t="s">
        <v>4197</v>
      </c>
      <c r="DG62" s="244" t="s">
        <v>4198</v>
      </c>
      <c r="DH62" s="244" t="s">
        <v>4199</v>
      </c>
      <c r="DI62" s="244" t="s">
        <v>4200</v>
      </c>
      <c r="DJ62" s="244" t="s">
        <v>4201</v>
      </c>
      <c r="DK62" s="244" t="s">
        <v>4202</v>
      </c>
      <c r="DL62" s="244" t="s">
        <v>4203</v>
      </c>
      <c r="DM62" s="244" t="s">
        <v>4204</v>
      </c>
      <c r="DN62" s="244" t="s">
        <v>4205</v>
      </c>
      <c r="DO62" s="244" t="s">
        <v>4206</v>
      </c>
      <c r="DP62" s="244" t="s">
        <v>4207</v>
      </c>
      <c r="DQ62" s="244" t="s">
        <v>4208</v>
      </c>
      <c r="DR62" s="244" t="s">
        <v>4209</v>
      </c>
      <c r="DS62" s="244" t="s">
        <v>4210</v>
      </c>
      <c r="DT62" s="244" t="s">
        <v>4211</v>
      </c>
      <c r="DU62" s="244" t="s">
        <v>4212</v>
      </c>
      <c r="DV62" s="244" t="s">
        <v>4213</v>
      </c>
      <c r="DW62" s="244" t="s">
        <v>4214</v>
      </c>
      <c r="DX62" s="244" t="s">
        <v>4215</v>
      </c>
      <c r="DY62" s="244" t="s">
        <v>4216</v>
      </c>
      <c r="DZ62" s="244" t="s">
        <v>4217</v>
      </c>
      <c r="EA62" s="244" t="s">
        <v>4218</v>
      </c>
      <c r="EB62" s="244" t="s">
        <v>4219</v>
      </c>
    </row>
    <row r="63" spans="1:132" s="108" customFormat="1" x14ac:dyDescent="0.3">
      <c r="A63" s="108" t="s">
        <v>167</v>
      </c>
      <c r="B63" s="15" t="s">
        <v>155</v>
      </c>
      <c r="C63" s="144" t="s">
        <v>162</v>
      </c>
      <c r="D63" s="108" t="s">
        <v>163</v>
      </c>
      <c r="E63" s="108" t="s">
        <v>142</v>
      </c>
      <c r="F63" s="108" t="s">
        <v>143</v>
      </c>
      <c r="G63" s="108">
        <v>19820</v>
      </c>
      <c r="H63" s="117">
        <v>30041</v>
      </c>
      <c r="I63" s="81"/>
      <c r="J63" s="81"/>
      <c r="K63" s="81"/>
      <c r="L63" s="244" t="s">
        <v>4220</v>
      </c>
      <c r="M63" s="244" t="s">
        <v>4221</v>
      </c>
      <c r="N63" s="244" t="s">
        <v>4222</v>
      </c>
      <c r="O63" s="244" t="s">
        <v>4223</v>
      </c>
      <c r="P63" s="244" t="s">
        <v>4224</v>
      </c>
      <c r="Q63" s="244" t="s">
        <v>4225</v>
      </c>
      <c r="R63" s="244" t="s">
        <v>4226</v>
      </c>
      <c r="S63" s="244" t="s">
        <v>4227</v>
      </c>
      <c r="T63" s="244" t="s">
        <v>4228</v>
      </c>
      <c r="U63" s="244" t="s">
        <v>4229</v>
      </c>
      <c r="V63" s="244" t="s">
        <v>4230</v>
      </c>
      <c r="W63" s="244" t="s">
        <v>4231</v>
      </c>
      <c r="X63" s="244" t="s">
        <v>4232</v>
      </c>
      <c r="Y63" s="244" t="s">
        <v>4233</v>
      </c>
      <c r="Z63" s="244" t="s">
        <v>4234</v>
      </c>
      <c r="AA63" s="244" t="s">
        <v>4235</v>
      </c>
      <c r="AB63" s="244" t="s">
        <v>4236</v>
      </c>
      <c r="AC63" s="244" t="s">
        <v>4237</v>
      </c>
      <c r="AD63" s="244" t="s">
        <v>4238</v>
      </c>
      <c r="AE63" s="244" t="s">
        <v>4239</v>
      </c>
      <c r="AF63" s="244" t="s">
        <v>4240</v>
      </c>
      <c r="AG63" s="244" t="s">
        <v>4241</v>
      </c>
      <c r="AH63" s="244" t="s">
        <v>4242</v>
      </c>
      <c r="AI63" s="244" t="s">
        <v>4243</v>
      </c>
      <c r="AJ63" s="244" t="s">
        <v>4244</v>
      </c>
      <c r="AK63" s="244" t="s">
        <v>4245</v>
      </c>
      <c r="AL63" s="244" t="s">
        <v>4246</v>
      </c>
      <c r="AM63" s="244" t="s">
        <v>4247</v>
      </c>
      <c r="AN63" s="244" t="s">
        <v>4248</v>
      </c>
      <c r="AO63" s="244" t="s">
        <v>4249</v>
      </c>
      <c r="AP63" s="244" t="s">
        <v>4250</v>
      </c>
      <c r="AQ63" s="244" t="s">
        <v>4251</v>
      </c>
      <c r="AR63" s="244" t="s">
        <v>4252</v>
      </c>
      <c r="AS63" s="244" t="s">
        <v>4253</v>
      </c>
      <c r="AT63" s="244" t="s">
        <v>4254</v>
      </c>
      <c r="AU63" s="244" t="s">
        <v>4255</v>
      </c>
      <c r="AV63" s="244" t="s">
        <v>4256</v>
      </c>
      <c r="AW63" s="244" t="s">
        <v>4257</v>
      </c>
      <c r="AX63" s="244" t="s">
        <v>4258</v>
      </c>
      <c r="AY63" s="244" t="s">
        <v>4259</v>
      </c>
      <c r="AZ63" s="244" t="s">
        <v>4260</v>
      </c>
      <c r="BA63" s="244" t="s">
        <v>4261</v>
      </c>
      <c r="BB63" s="244" t="s">
        <v>4262</v>
      </c>
      <c r="BC63" s="244" t="s">
        <v>4263</v>
      </c>
      <c r="BD63" s="244" t="s">
        <v>4264</v>
      </c>
      <c r="BE63" s="244" t="s">
        <v>4265</v>
      </c>
      <c r="BF63" s="244" t="s">
        <v>4266</v>
      </c>
      <c r="BG63" s="244" t="s">
        <v>4267</v>
      </c>
      <c r="BH63" s="244" t="s">
        <v>4268</v>
      </c>
      <c r="BI63" s="244" t="s">
        <v>4269</v>
      </c>
      <c r="BJ63" s="244" t="s">
        <v>4270</v>
      </c>
      <c r="BK63" s="244" t="s">
        <v>4271</v>
      </c>
      <c r="BL63" s="244" t="s">
        <v>4272</v>
      </c>
      <c r="BM63" s="244" t="s">
        <v>4273</v>
      </c>
      <c r="BN63" s="244" t="s">
        <v>4274</v>
      </c>
      <c r="BO63" s="244" t="s">
        <v>4275</v>
      </c>
      <c r="BP63" s="244" t="s">
        <v>4276</v>
      </c>
      <c r="BQ63" s="244" t="s">
        <v>4277</v>
      </c>
      <c r="BR63" s="244" t="s">
        <v>4278</v>
      </c>
      <c r="BS63" s="244" t="s">
        <v>4279</v>
      </c>
      <c r="BT63" s="244" t="s">
        <v>4280</v>
      </c>
      <c r="BU63" s="244" t="s">
        <v>4281</v>
      </c>
      <c r="BV63" s="244" t="s">
        <v>4282</v>
      </c>
      <c r="BW63" s="244" t="s">
        <v>4283</v>
      </c>
      <c r="BX63" s="244" t="s">
        <v>4284</v>
      </c>
      <c r="BY63" s="244" t="s">
        <v>4285</v>
      </c>
      <c r="BZ63" s="244" t="s">
        <v>4286</v>
      </c>
      <c r="CA63" s="244" t="s">
        <v>4287</v>
      </c>
      <c r="CB63" s="244" t="s">
        <v>4288</v>
      </c>
      <c r="CC63" s="244" t="s">
        <v>4289</v>
      </c>
      <c r="CD63" s="244" t="s">
        <v>4290</v>
      </c>
      <c r="CE63" s="244" t="s">
        <v>4291</v>
      </c>
      <c r="CF63" s="244" t="s">
        <v>4292</v>
      </c>
      <c r="CG63" s="244" t="s">
        <v>4293</v>
      </c>
      <c r="CH63" s="244" t="s">
        <v>4294</v>
      </c>
      <c r="CI63" s="244" t="s">
        <v>4295</v>
      </c>
      <c r="CJ63" s="244" t="s">
        <v>4296</v>
      </c>
      <c r="CK63" s="244" t="s">
        <v>4297</v>
      </c>
      <c r="CL63" s="244" t="s">
        <v>4298</v>
      </c>
      <c r="CM63" s="244" t="s">
        <v>4299</v>
      </c>
      <c r="CN63" s="244" t="s">
        <v>4300</v>
      </c>
      <c r="CO63" s="244" t="s">
        <v>4301</v>
      </c>
      <c r="CP63" s="244" t="s">
        <v>4302</v>
      </c>
      <c r="CQ63" s="244" t="s">
        <v>4303</v>
      </c>
      <c r="CR63" s="244" t="s">
        <v>4304</v>
      </c>
      <c r="CS63" s="244" t="s">
        <v>4305</v>
      </c>
      <c r="CT63" s="244" t="s">
        <v>4306</v>
      </c>
      <c r="CU63" s="244" t="s">
        <v>4307</v>
      </c>
      <c r="CV63" s="244" t="s">
        <v>4308</v>
      </c>
      <c r="CW63" s="244" t="s">
        <v>4309</v>
      </c>
      <c r="CX63" s="244" t="s">
        <v>4310</v>
      </c>
      <c r="CY63" s="244" t="s">
        <v>4311</v>
      </c>
      <c r="CZ63" s="244" t="s">
        <v>4312</v>
      </c>
      <c r="DA63" s="244" t="s">
        <v>4313</v>
      </c>
      <c r="DB63" s="244" t="s">
        <v>4314</v>
      </c>
      <c r="DC63" s="244" t="s">
        <v>4315</v>
      </c>
      <c r="DD63" s="244" t="s">
        <v>4316</v>
      </c>
      <c r="DE63" s="244" t="s">
        <v>4317</v>
      </c>
      <c r="DF63" s="244" t="s">
        <v>4318</v>
      </c>
      <c r="DG63" s="244" t="s">
        <v>4319</v>
      </c>
      <c r="DH63" s="244" t="s">
        <v>4320</v>
      </c>
      <c r="DI63" s="244" t="s">
        <v>4321</v>
      </c>
      <c r="DJ63" s="244" t="s">
        <v>4322</v>
      </c>
      <c r="DK63" s="244" t="s">
        <v>4323</v>
      </c>
      <c r="DL63" s="244" t="s">
        <v>4324</v>
      </c>
      <c r="DM63" s="244" t="s">
        <v>4325</v>
      </c>
      <c r="DN63" s="244" t="s">
        <v>4326</v>
      </c>
      <c r="DO63" s="244" t="s">
        <v>4327</v>
      </c>
      <c r="DP63" s="244" t="s">
        <v>4328</v>
      </c>
      <c r="DQ63" s="244" t="s">
        <v>4329</v>
      </c>
      <c r="DR63" s="244" t="s">
        <v>4330</v>
      </c>
      <c r="DS63" s="244" t="s">
        <v>4331</v>
      </c>
      <c r="DT63" s="244" t="s">
        <v>4332</v>
      </c>
      <c r="DU63" s="244" t="s">
        <v>4333</v>
      </c>
      <c r="DV63" s="244" t="s">
        <v>4334</v>
      </c>
      <c r="DW63" s="244" t="s">
        <v>4335</v>
      </c>
      <c r="DX63" s="244" t="s">
        <v>4336</v>
      </c>
      <c r="DY63" s="244" t="s">
        <v>4337</v>
      </c>
      <c r="DZ63" s="244" t="s">
        <v>4338</v>
      </c>
      <c r="EA63" s="244" t="s">
        <v>4339</v>
      </c>
      <c r="EB63" s="244" t="s">
        <v>4340</v>
      </c>
    </row>
    <row r="64" spans="1:132" s="108" customFormat="1" x14ac:dyDescent="0.3">
      <c r="A64" s="108" t="s">
        <v>164</v>
      </c>
      <c r="B64" s="15" t="s">
        <v>149</v>
      </c>
      <c r="C64" s="144" t="s">
        <v>162</v>
      </c>
      <c r="D64" s="108" t="s">
        <v>163</v>
      </c>
      <c r="E64" s="108" t="s">
        <v>142</v>
      </c>
      <c r="F64" s="108" t="s">
        <v>143</v>
      </c>
      <c r="G64" s="108">
        <v>31080</v>
      </c>
      <c r="H64" s="117">
        <v>30041</v>
      </c>
      <c r="I64" s="81"/>
      <c r="J64" s="81"/>
      <c r="K64" s="81"/>
      <c r="L64" s="244" t="s">
        <v>4341</v>
      </c>
      <c r="M64" s="244" t="s">
        <v>4342</v>
      </c>
      <c r="N64" s="244" t="s">
        <v>4343</v>
      </c>
      <c r="O64" s="244" t="s">
        <v>4344</v>
      </c>
      <c r="P64" s="244" t="s">
        <v>4345</v>
      </c>
      <c r="Q64" s="244" t="s">
        <v>4346</v>
      </c>
      <c r="R64" s="244" t="s">
        <v>4347</v>
      </c>
      <c r="S64" s="244" t="s">
        <v>4348</v>
      </c>
      <c r="T64" s="244" t="s">
        <v>4349</v>
      </c>
      <c r="U64" s="244" t="s">
        <v>4350</v>
      </c>
      <c r="V64" s="244" t="s">
        <v>4351</v>
      </c>
      <c r="W64" s="244" t="s">
        <v>4352</v>
      </c>
      <c r="X64" s="244" t="s">
        <v>4353</v>
      </c>
      <c r="Y64" s="244" t="s">
        <v>4354</v>
      </c>
      <c r="Z64" s="244" t="s">
        <v>4355</v>
      </c>
      <c r="AA64" s="244" t="s">
        <v>4356</v>
      </c>
      <c r="AB64" s="244" t="s">
        <v>4357</v>
      </c>
      <c r="AC64" s="244" t="s">
        <v>4358</v>
      </c>
      <c r="AD64" s="244" t="s">
        <v>4359</v>
      </c>
      <c r="AE64" s="244" t="s">
        <v>4360</v>
      </c>
      <c r="AF64" s="244" t="s">
        <v>4361</v>
      </c>
      <c r="AG64" s="244" t="s">
        <v>4362</v>
      </c>
      <c r="AH64" s="244" t="s">
        <v>4363</v>
      </c>
      <c r="AI64" s="244" t="s">
        <v>4364</v>
      </c>
      <c r="AJ64" s="244" t="s">
        <v>4365</v>
      </c>
      <c r="AK64" s="244" t="s">
        <v>4366</v>
      </c>
      <c r="AL64" s="244" t="s">
        <v>4367</v>
      </c>
      <c r="AM64" s="244" t="s">
        <v>4368</v>
      </c>
      <c r="AN64" s="244" t="s">
        <v>4369</v>
      </c>
      <c r="AO64" s="244" t="s">
        <v>4370</v>
      </c>
      <c r="AP64" s="244" t="s">
        <v>4371</v>
      </c>
      <c r="AQ64" s="244" t="s">
        <v>4372</v>
      </c>
      <c r="AR64" s="244" t="s">
        <v>4373</v>
      </c>
      <c r="AS64" s="244" t="s">
        <v>4374</v>
      </c>
      <c r="AT64" s="244" t="s">
        <v>4375</v>
      </c>
      <c r="AU64" s="244" t="s">
        <v>4376</v>
      </c>
      <c r="AV64" s="244" t="s">
        <v>4377</v>
      </c>
      <c r="AW64" s="244" t="s">
        <v>4378</v>
      </c>
      <c r="AX64" s="244" t="s">
        <v>4379</v>
      </c>
      <c r="AY64" s="244" t="s">
        <v>4380</v>
      </c>
      <c r="AZ64" s="244" t="s">
        <v>4381</v>
      </c>
      <c r="BA64" s="244" t="s">
        <v>4382</v>
      </c>
      <c r="BB64" s="244" t="s">
        <v>4383</v>
      </c>
      <c r="BC64" s="244" t="s">
        <v>4384</v>
      </c>
      <c r="BD64" s="244" t="s">
        <v>4385</v>
      </c>
      <c r="BE64" s="244" t="s">
        <v>4386</v>
      </c>
      <c r="BF64" s="244" t="s">
        <v>4387</v>
      </c>
      <c r="BG64" s="244" t="s">
        <v>4388</v>
      </c>
      <c r="BH64" s="244" t="s">
        <v>4389</v>
      </c>
      <c r="BI64" s="244" t="s">
        <v>4390</v>
      </c>
      <c r="BJ64" s="244" t="s">
        <v>4391</v>
      </c>
      <c r="BK64" s="244" t="s">
        <v>4392</v>
      </c>
      <c r="BL64" s="244" t="s">
        <v>4393</v>
      </c>
      <c r="BM64" s="244" t="s">
        <v>4394</v>
      </c>
      <c r="BN64" s="244" t="s">
        <v>4395</v>
      </c>
      <c r="BO64" s="244" t="s">
        <v>4396</v>
      </c>
      <c r="BP64" s="244" t="s">
        <v>4397</v>
      </c>
      <c r="BQ64" s="244" t="s">
        <v>4398</v>
      </c>
      <c r="BR64" s="244" t="s">
        <v>4399</v>
      </c>
      <c r="BS64" s="244" t="s">
        <v>4400</v>
      </c>
      <c r="BT64" s="244" t="s">
        <v>4401</v>
      </c>
      <c r="BU64" s="244" t="s">
        <v>4402</v>
      </c>
      <c r="BV64" s="244" t="s">
        <v>4403</v>
      </c>
      <c r="BW64" s="244" t="s">
        <v>4404</v>
      </c>
      <c r="BX64" s="244" t="s">
        <v>4405</v>
      </c>
      <c r="BY64" s="244" t="s">
        <v>4406</v>
      </c>
      <c r="BZ64" s="244" t="s">
        <v>4407</v>
      </c>
      <c r="CA64" s="244" t="s">
        <v>4408</v>
      </c>
      <c r="CB64" s="244" t="s">
        <v>4409</v>
      </c>
      <c r="CC64" s="244" t="s">
        <v>4410</v>
      </c>
      <c r="CD64" s="244" t="s">
        <v>4411</v>
      </c>
      <c r="CE64" s="244" t="s">
        <v>4412</v>
      </c>
      <c r="CF64" s="244" t="s">
        <v>4413</v>
      </c>
      <c r="CG64" s="244" t="s">
        <v>4414</v>
      </c>
      <c r="CH64" s="244" t="s">
        <v>4415</v>
      </c>
      <c r="CI64" s="244" t="s">
        <v>4416</v>
      </c>
      <c r="CJ64" s="244" t="s">
        <v>4417</v>
      </c>
      <c r="CK64" s="244" t="s">
        <v>4418</v>
      </c>
      <c r="CL64" s="244" t="s">
        <v>4419</v>
      </c>
      <c r="CM64" s="244" t="s">
        <v>4420</v>
      </c>
      <c r="CN64" s="244" t="s">
        <v>4421</v>
      </c>
      <c r="CO64" s="244" t="s">
        <v>4422</v>
      </c>
      <c r="CP64" s="244" t="s">
        <v>4423</v>
      </c>
      <c r="CQ64" s="244" t="s">
        <v>4424</v>
      </c>
      <c r="CR64" s="244" t="s">
        <v>4425</v>
      </c>
      <c r="CS64" s="244" t="s">
        <v>4426</v>
      </c>
      <c r="CT64" s="244" t="s">
        <v>4427</v>
      </c>
      <c r="CU64" s="244" t="s">
        <v>4428</v>
      </c>
      <c r="CV64" s="244" t="s">
        <v>4429</v>
      </c>
      <c r="CW64" s="244" t="s">
        <v>4430</v>
      </c>
      <c r="CX64" s="244" t="s">
        <v>4431</v>
      </c>
      <c r="CY64" s="244" t="s">
        <v>4432</v>
      </c>
      <c r="CZ64" s="244" t="s">
        <v>4433</v>
      </c>
      <c r="DA64" s="244" t="s">
        <v>4434</v>
      </c>
      <c r="DB64" s="244" t="s">
        <v>4435</v>
      </c>
      <c r="DC64" s="244" t="s">
        <v>4436</v>
      </c>
      <c r="DD64" s="244" t="s">
        <v>4437</v>
      </c>
      <c r="DE64" s="244" t="s">
        <v>4438</v>
      </c>
      <c r="DF64" s="244" t="s">
        <v>4439</v>
      </c>
      <c r="DG64" s="244" t="s">
        <v>4440</v>
      </c>
      <c r="DH64" s="244" t="s">
        <v>4441</v>
      </c>
      <c r="DI64" s="244" t="s">
        <v>4442</v>
      </c>
      <c r="DJ64" s="244" t="s">
        <v>4443</v>
      </c>
      <c r="DK64" s="244" t="s">
        <v>4444</v>
      </c>
      <c r="DL64" s="244" t="s">
        <v>4445</v>
      </c>
      <c r="DM64" s="244" t="s">
        <v>4446</v>
      </c>
      <c r="DN64" s="244" t="s">
        <v>4447</v>
      </c>
      <c r="DO64" s="244" t="s">
        <v>4448</v>
      </c>
      <c r="DP64" s="244" t="s">
        <v>4449</v>
      </c>
      <c r="DQ64" s="244" t="s">
        <v>4450</v>
      </c>
      <c r="DR64" s="244" t="s">
        <v>4451</v>
      </c>
      <c r="DS64" s="244" t="s">
        <v>4452</v>
      </c>
      <c r="DT64" s="244" t="s">
        <v>4453</v>
      </c>
      <c r="DU64" s="244" t="s">
        <v>4454</v>
      </c>
      <c r="DV64" s="244" t="s">
        <v>4455</v>
      </c>
      <c r="DW64" s="244" t="s">
        <v>4456</v>
      </c>
      <c r="DX64" s="244" t="s">
        <v>4457</v>
      </c>
      <c r="DY64" s="244" t="s">
        <v>4458</v>
      </c>
      <c r="DZ64" s="244" t="s">
        <v>4459</v>
      </c>
      <c r="EA64" s="244" t="s">
        <v>4460</v>
      </c>
      <c r="EB64" s="244" t="s">
        <v>4461</v>
      </c>
    </row>
    <row r="65" spans="1:132" s="108" customFormat="1" x14ac:dyDescent="0.3">
      <c r="A65" s="145" t="s">
        <v>166</v>
      </c>
      <c r="B65" s="15" t="s">
        <v>153</v>
      </c>
      <c r="C65" s="144" t="s">
        <v>162</v>
      </c>
      <c r="D65" s="108" t="s">
        <v>163</v>
      </c>
      <c r="E65" s="108" t="s">
        <v>142</v>
      </c>
      <c r="F65" s="108" t="s">
        <v>143</v>
      </c>
      <c r="G65" s="108">
        <v>37980</v>
      </c>
      <c r="H65" s="117">
        <v>30041</v>
      </c>
      <c r="I65" s="81"/>
      <c r="J65" s="81"/>
      <c r="K65" s="81"/>
      <c r="L65" s="244" t="s">
        <v>4462</v>
      </c>
      <c r="M65" s="244" t="s">
        <v>4463</v>
      </c>
      <c r="N65" s="244" t="s">
        <v>4464</v>
      </c>
      <c r="O65" s="244" t="s">
        <v>4465</v>
      </c>
      <c r="P65" s="244" t="s">
        <v>4466</v>
      </c>
      <c r="Q65" s="244" t="s">
        <v>4467</v>
      </c>
      <c r="R65" s="244" t="s">
        <v>4468</v>
      </c>
      <c r="S65" s="244" t="s">
        <v>4469</v>
      </c>
      <c r="T65" s="244" t="s">
        <v>4470</v>
      </c>
      <c r="U65" s="244" t="s">
        <v>4471</v>
      </c>
      <c r="V65" s="244" t="s">
        <v>4472</v>
      </c>
      <c r="W65" s="244" t="s">
        <v>4473</v>
      </c>
      <c r="X65" s="244" t="s">
        <v>4474</v>
      </c>
      <c r="Y65" s="244" t="s">
        <v>4475</v>
      </c>
      <c r="Z65" s="244" t="s">
        <v>4476</v>
      </c>
      <c r="AA65" s="244" t="s">
        <v>4477</v>
      </c>
      <c r="AB65" s="244" t="s">
        <v>4478</v>
      </c>
      <c r="AC65" s="244" t="s">
        <v>4479</v>
      </c>
      <c r="AD65" s="244" t="s">
        <v>4480</v>
      </c>
      <c r="AE65" s="244" t="s">
        <v>4481</v>
      </c>
      <c r="AF65" s="244" t="s">
        <v>4482</v>
      </c>
      <c r="AG65" s="244" t="s">
        <v>4483</v>
      </c>
      <c r="AH65" s="244" t="s">
        <v>4484</v>
      </c>
      <c r="AI65" s="244" t="s">
        <v>4485</v>
      </c>
      <c r="AJ65" s="244" t="s">
        <v>4486</v>
      </c>
      <c r="AK65" s="244" t="s">
        <v>4487</v>
      </c>
      <c r="AL65" s="244" t="s">
        <v>4488</v>
      </c>
      <c r="AM65" s="244" t="s">
        <v>4489</v>
      </c>
      <c r="AN65" s="244" t="s">
        <v>4490</v>
      </c>
      <c r="AO65" s="244" t="s">
        <v>4491</v>
      </c>
      <c r="AP65" s="244" t="s">
        <v>4492</v>
      </c>
      <c r="AQ65" s="244" t="s">
        <v>4493</v>
      </c>
      <c r="AR65" s="244" t="s">
        <v>4494</v>
      </c>
      <c r="AS65" s="244" t="s">
        <v>4495</v>
      </c>
      <c r="AT65" s="244" t="s">
        <v>4496</v>
      </c>
      <c r="AU65" s="244" t="s">
        <v>4497</v>
      </c>
      <c r="AV65" s="244" t="s">
        <v>4498</v>
      </c>
      <c r="AW65" s="244" t="s">
        <v>4499</v>
      </c>
      <c r="AX65" s="244" t="s">
        <v>4500</v>
      </c>
      <c r="AY65" s="244" t="s">
        <v>4501</v>
      </c>
      <c r="AZ65" s="244" t="s">
        <v>4502</v>
      </c>
      <c r="BA65" s="244" t="s">
        <v>4503</v>
      </c>
      <c r="BB65" s="244" t="s">
        <v>4504</v>
      </c>
      <c r="BC65" s="244" t="s">
        <v>4505</v>
      </c>
      <c r="BD65" s="244" t="s">
        <v>4506</v>
      </c>
      <c r="BE65" s="244" t="s">
        <v>4507</v>
      </c>
      <c r="BF65" s="244" t="s">
        <v>4508</v>
      </c>
      <c r="BG65" s="244" t="s">
        <v>4509</v>
      </c>
      <c r="BH65" s="244" t="s">
        <v>4510</v>
      </c>
      <c r="BI65" s="244" t="s">
        <v>4511</v>
      </c>
      <c r="BJ65" s="244" t="s">
        <v>4512</v>
      </c>
      <c r="BK65" s="244" t="s">
        <v>4513</v>
      </c>
      <c r="BL65" s="244" t="s">
        <v>4514</v>
      </c>
      <c r="BM65" s="244" t="s">
        <v>4515</v>
      </c>
      <c r="BN65" s="244" t="s">
        <v>4516</v>
      </c>
      <c r="BO65" s="244" t="s">
        <v>4517</v>
      </c>
      <c r="BP65" s="244" t="s">
        <v>4518</v>
      </c>
      <c r="BQ65" s="244" t="s">
        <v>4519</v>
      </c>
      <c r="BR65" s="244" t="s">
        <v>4520</v>
      </c>
      <c r="BS65" s="244" t="s">
        <v>4521</v>
      </c>
      <c r="BT65" s="244" t="s">
        <v>4522</v>
      </c>
      <c r="BU65" s="244" t="s">
        <v>4523</v>
      </c>
      <c r="BV65" s="244" t="s">
        <v>4524</v>
      </c>
      <c r="BW65" s="244" t="s">
        <v>4525</v>
      </c>
      <c r="BX65" s="244" t="s">
        <v>4526</v>
      </c>
      <c r="BY65" s="244" t="s">
        <v>4527</v>
      </c>
      <c r="BZ65" s="244" t="s">
        <v>4528</v>
      </c>
      <c r="CA65" s="244" t="s">
        <v>4529</v>
      </c>
      <c r="CB65" s="244" t="s">
        <v>4530</v>
      </c>
      <c r="CC65" s="244" t="s">
        <v>4531</v>
      </c>
      <c r="CD65" s="244" t="s">
        <v>4532</v>
      </c>
      <c r="CE65" s="244" t="s">
        <v>4533</v>
      </c>
      <c r="CF65" s="244" t="s">
        <v>4534</v>
      </c>
      <c r="CG65" s="244" t="s">
        <v>4535</v>
      </c>
      <c r="CH65" s="244" t="s">
        <v>4536</v>
      </c>
      <c r="CI65" s="244" t="s">
        <v>4537</v>
      </c>
      <c r="CJ65" s="244" t="s">
        <v>4538</v>
      </c>
      <c r="CK65" s="244" t="s">
        <v>4539</v>
      </c>
      <c r="CL65" s="244" t="s">
        <v>4540</v>
      </c>
      <c r="CM65" s="244" t="s">
        <v>4541</v>
      </c>
      <c r="CN65" s="244" t="s">
        <v>4542</v>
      </c>
      <c r="CO65" s="244" t="s">
        <v>4543</v>
      </c>
      <c r="CP65" s="244" t="s">
        <v>4544</v>
      </c>
      <c r="CQ65" s="244" t="s">
        <v>4545</v>
      </c>
      <c r="CR65" s="244" t="s">
        <v>4546</v>
      </c>
      <c r="CS65" s="244" t="s">
        <v>4547</v>
      </c>
      <c r="CT65" s="244" t="s">
        <v>4548</v>
      </c>
      <c r="CU65" s="244" t="s">
        <v>4549</v>
      </c>
      <c r="CV65" s="244" t="s">
        <v>4550</v>
      </c>
      <c r="CW65" s="244" t="s">
        <v>4551</v>
      </c>
      <c r="CX65" s="244" t="s">
        <v>4552</v>
      </c>
      <c r="CY65" s="244" t="s">
        <v>4553</v>
      </c>
      <c r="CZ65" s="244" t="s">
        <v>4554</v>
      </c>
      <c r="DA65" s="244" t="s">
        <v>4555</v>
      </c>
      <c r="DB65" s="244" t="s">
        <v>4556</v>
      </c>
      <c r="DC65" s="244" t="s">
        <v>4557</v>
      </c>
      <c r="DD65" s="244" t="s">
        <v>4558</v>
      </c>
      <c r="DE65" s="244" t="s">
        <v>4559</v>
      </c>
      <c r="DF65" s="244" t="s">
        <v>4560</v>
      </c>
      <c r="DG65" s="244" t="s">
        <v>4561</v>
      </c>
      <c r="DH65" s="244" t="s">
        <v>4562</v>
      </c>
      <c r="DI65" s="244" t="s">
        <v>4563</v>
      </c>
      <c r="DJ65" s="244" t="s">
        <v>4564</v>
      </c>
      <c r="DK65" s="244" t="s">
        <v>4565</v>
      </c>
      <c r="DL65" s="244" t="s">
        <v>4566</v>
      </c>
      <c r="DM65" s="244" t="s">
        <v>4567</v>
      </c>
      <c r="DN65" s="244" t="s">
        <v>4568</v>
      </c>
      <c r="DO65" s="244" t="s">
        <v>4569</v>
      </c>
      <c r="DP65" s="244" t="s">
        <v>4570</v>
      </c>
      <c r="DQ65" s="244" t="s">
        <v>4571</v>
      </c>
      <c r="DR65" s="244" t="s">
        <v>4572</v>
      </c>
      <c r="DS65" s="244" t="s">
        <v>4573</v>
      </c>
      <c r="DT65" s="244" t="s">
        <v>4574</v>
      </c>
      <c r="DU65" s="244" t="s">
        <v>4575</v>
      </c>
      <c r="DV65" s="244" t="s">
        <v>4576</v>
      </c>
      <c r="DW65" s="244" t="s">
        <v>4577</v>
      </c>
      <c r="DX65" s="244" t="s">
        <v>4578</v>
      </c>
      <c r="DY65" s="244" t="s">
        <v>4579</v>
      </c>
      <c r="DZ65" s="244" t="s">
        <v>4580</v>
      </c>
      <c r="EA65" s="244" t="s">
        <v>4581</v>
      </c>
      <c r="EB65" s="244" t="s">
        <v>4582</v>
      </c>
    </row>
    <row r="66" spans="1:132" s="112" customFormat="1" x14ac:dyDescent="0.3">
      <c r="A66" s="137" t="e">
        <f>NA()</f>
        <v>#N/A</v>
      </c>
      <c r="B66" s="8" t="s">
        <v>220</v>
      </c>
      <c r="C66" s="134" t="s">
        <v>223</v>
      </c>
      <c r="D66" s="135" t="s">
        <v>224</v>
      </c>
      <c r="E66" s="112" t="s">
        <v>142</v>
      </c>
      <c r="F66" s="112" t="s">
        <v>147</v>
      </c>
      <c r="H66" s="113">
        <v>38442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147"/>
      <c r="BQ66" s="70"/>
      <c r="BR66" s="70"/>
      <c r="BS66" s="70"/>
      <c r="BT66" s="243" t="s">
        <v>4583</v>
      </c>
      <c r="BU66" s="243" t="s">
        <v>4584</v>
      </c>
      <c r="BV66" s="243" t="s">
        <v>4585</v>
      </c>
      <c r="BW66" s="243" t="s">
        <v>4586</v>
      </c>
      <c r="BX66" s="243" t="s">
        <v>4587</v>
      </c>
      <c r="BY66" s="243" t="s">
        <v>4588</v>
      </c>
      <c r="BZ66" s="243" t="s">
        <v>4589</v>
      </c>
      <c r="CA66" s="243" t="s">
        <v>4590</v>
      </c>
      <c r="CB66" s="243" t="s">
        <v>4591</v>
      </c>
      <c r="CC66" s="243" t="s">
        <v>4592</v>
      </c>
      <c r="CD66" s="243" t="s">
        <v>4593</v>
      </c>
      <c r="CE66" s="243" t="s">
        <v>4594</v>
      </c>
      <c r="CF66" s="243" t="s">
        <v>4595</v>
      </c>
      <c r="CG66" s="243" t="s">
        <v>4596</v>
      </c>
      <c r="CH66" s="243" t="s">
        <v>4597</v>
      </c>
      <c r="CI66" s="243" t="s">
        <v>4598</v>
      </c>
      <c r="CJ66" s="243" t="s">
        <v>4599</v>
      </c>
      <c r="CK66" s="243" t="s">
        <v>4600</v>
      </c>
      <c r="CL66" s="243" t="s">
        <v>4601</v>
      </c>
      <c r="CM66" s="243" t="s">
        <v>4602</v>
      </c>
      <c r="CN66" s="243" t="s">
        <v>4603</v>
      </c>
      <c r="CO66" s="243" t="s">
        <v>4604</v>
      </c>
      <c r="CP66" s="243" t="s">
        <v>4605</v>
      </c>
      <c r="CQ66" s="243" t="s">
        <v>4606</v>
      </c>
      <c r="CR66" s="243" t="s">
        <v>4607</v>
      </c>
      <c r="CS66" s="243" t="s">
        <v>4608</v>
      </c>
      <c r="CT66" s="243" t="s">
        <v>4609</v>
      </c>
      <c r="CU66" s="243" t="s">
        <v>4610</v>
      </c>
      <c r="CV66" s="243" t="s">
        <v>4611</v>
      </c>
      <c r="CW66" s="243" t="s">
        <v>4612</v>
      </c>
      <c r="CX66" s="243" t="s">
        <v>4613</v>
      </c>
      <c r="CY66" s="243" t="s">
        <v>4614</v>
      </c>
      <c r="CZ66" s="243" t="s">
        <v>4615</v>
      </c>
      <c r="DA66" s="243" t="s">
        <v>4616</v>
      </c>
      <c r="DB66" s="243" t="s">
        <v>4617</v>
      </c>
      <c r="DC66" s="243" t="s">
        <v>4618</v>
      </c>
      <c r="DD66" s="243" t="s">
        <v>4619</v>
      </c>
      <c r="DE66" s="243" t="s">
        <v>4620</v>
      </c>
      <c r="DF66" s="243" t="s">
        <v>4621</v>
      </c>
      <c r="DG66" s="243" t="s">
        <v>4622</v>
      </c>
      <c r="DH66" s="243" t="s">
        <v>4623</v>
      </c>
      <c r="DI66" s="243" t="s">
        <v>4624</v>
      </c>
      <c r="DJ66" s="243" t="s">
        <v>4625</v>
      </c>
      <c r="DK66" s="243" t="s">
        <v>4626</v>
      </c>
      <c r="DL66" s="243" t="s">
        <v>4627</v>
      </c>
      <c r="DM66" s="243" t="s">
        <v>4628</v>
      </c>
      <c r="DN66" s="243" t="s">
        <v>4629</v>
      </c>
      <c r="DO66" s="243" t="s">
        <v>4630</v>
      </c>
      <c r="DP66" s="243" t="s">
        <v>4631</v>
      </c>
      <c r="DQ66" s="243" t="s">
        <v>4632</v>
      </c>
      <c r="DR66" s="243" t="s">
        <v>4633</v>
      </c>
      <c r="DS66" s="243" t="s">
        <v>4634</v>
      </c>
      <c r="DT66" s="243" t="s">
        <v>4635</v>
      </c>
      <c r="DU66" s="243" t="s">
        <v>4636</v>
      </c>
      <c r="DV66" s="243" t="s">
        <v>4637</v>
      </c>
      <c r="DW66" s="243" t="s">
        <v>4638</v>
      </c>
      <c r="DX66" s="243" t="s">
        <v>4639</v>
      </c>
      <c r="DY66" s="243" t="s">
        <v>4640</v>
      </c>
      <c r="DZ66" s="243" t="s">
        <v>4641</v>
      </c>
      <c r="EA66" s="243" t="s">
        <v>4642</v>
      </c>
      <c r="EB66" s="243" t="s">
        <v>4643</v>
      </c>
    </row>
    <row r="67" spans="1:132" s="116" customFormat="1" x14ac:dyDescent="0.3">
      <c r="A67" s="146" t="e">
        <f>NA()</f>
        <v>#N/A</v>
      </c>
      <c r="B67" s="8" t="s">
        <v>221</v>
      </c>
      <c r="C67" s="134" t="s">
        <v>223</v>
      </c>
      <c r="D67" s="135" t="s">
        <v>224</v>
      </c>
      <c r="E67" s="116" t="s">
        <v>142</v>
      </c>
      <c r="F67" s="116" t="s">
        <v>147</v>
      </c>
      <c r="H67" s="118">
        <v>38442</v>
      </c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147"/>
      <c r="BQ67" s="70"/>
      <c r="BR67" s="70"/>
      <c r="BS67" s="70"/>
      <c r="BT67" s="243" t="s">
        <v>4644</v>
      </c>
      <c r="BU67" s="243" t="s">
        <v>4645</v>
      </c>
      <c r="BV67" s="243" t="s">
        <v>4646</v>
      </c>
      <c r="BW67" s="243" t="s">
        <v>4647</v>
      </c>
      <c r="BX67" s="243" t="s">
        <v>4648</v>
      </c>
      <c r="BY67" s="243" t="s">
        <v>4649</v>
      </c>
      <c r="BZ67" s="243" t="s">
        <v>4650</v>
      </c>
      <c r="CA67" s="243" t="s">
        <v>4651</v>
      </c>
      <c r="CB67" s="243" t="s">
        <v>4652</v>
      </c>
      <c r="CC67" s="243" t="s">
        <v>4653</v>
      </c>
      <c r="CD67" s="243" t="s">
        <v>4654</v>
      </c>
      <c r="CE67" s="243" t="s">
        <v>4655</v>
      </c>
      <c r="CF67" s="243" t="s">
        <v>4656</v>
      </c>
      <c r="CG67" s="243" t="s">
        <v>4657</v>
      </c>
      <c r="CH67" s="243" t="s">
        <v>4658</v>
      </c>
      <c r="CI67" s="243" t="s">
        <v>4659</v>
      </c>
      <c r="CJ67" s="243" t="s">
        <v>4660</v>
      </c>
      <c r="CK67" s="243" t="s">
        <v>4661</v>
      </c>
      <c r="CL67" s="243" t="s">
        <v>4662</v>
      </c>
      <c r="CM67" s="243" t="s">
        <v>4663</v>
      </c>
      <c r="CN67" s="243" t="s">
        <v>4664</v>
      </c>
      <c r="CO67" s="243" t="s">
        <v>4665</v>
      </c>
      <c r="CP67" s="243" t="s">
        <v>4666</v>
      </c>
      <c r="CQ67" s="243" t="s">
        <v>4667</v>
      </c>
      <c r="CR67" s="243" t="s">
        <v>4668</v>
      </c>
      <c r="CS67" s="243" t="s">
        <v>4669</v>
      </c>
      <c r="CT67" s="243" t="s">
        <v>4670</v>
      </c>
      <c r="CU67" s="243" t="s">
        <v>4671</v>
      </c>
      <c r="CV67" s="243" t="s">
        <v>4672</v>
      </c>
      <c r="CW67" s="243" t="s">
        <v>4673</v>
      </c>
      <c r="CX67" s="243" t="s">
        <v>4674</v>
      </c>
      <c r="CY67" s="243" t="s">
        <v>4675</v>
      </c>
      <c r="CZ67" s="243" t="s">
        <v>4676</v>
      </c>
      <c r="DA67" s="243" t="s">
        <v>4677</v>
      </c>
      <c r="DB67" s="243" t="s">
        <v>4678</v>
      </c>
      <c r="DC67" s="243" t="s">
        <v>4679</v>
      </c>
      <c r="DD67" s="243" t="s">
        <v>4680</v>
      </c>
      <c r="DE67" s="243" t="s">
        <v>4681</v>
      </c>
      <c r="DF67" s="243" t="s">
        <v>4682</v>
      </c>
      <c r="DG67" s="243" t="s">
        <v>4683</v>
      </c>
      <c r="DH67" s="243" t="s">
        <v>4684</v>
      </c>
      <c r="DI67" s="243" t="s">
        <v>4685</v>
      </c>
      <c r="DJ67" s="243" t="s">
        <v>4686</v>
      </c>
      <c r="DK67" s="243" t="s">
        <v>4687</v>
      </c>
      <c r="DL67" s="243" t="s">
        <v>4688</v>
      </c>
      <c r="DM67" s="243" t="s">
        <v>4689</v>
      </c>
      <c r="DN67" s="243" t="s">
        <v>4690</v>
      </c>
      <c r="DO67" s="243" t="s">
        <v>4691</v>
      </c>
      <c r="DP67" s="243" t="s">
        <v>4692</v>
      </c>
      <c r="DQ67" s="243" t="s">
        <v>4693</v>
      </c>
      <c r="DR67" s="243" t="s">
        <v>4694</v>
      </c>
      <c r="DS67" s="243" t="s">
        <v>4695</v>
      </c>
      <c r="DT67" s="243" t="s">
        <v>4696</v>
      </c>
      <c r="DU67" s="243" t="s">
        <v>4697</v>
      </c>
      <c r="DV67" s="243" t="s">
        <v>4698</v>
      </c>
      <c r="DW67" s="243" t="s">
        <v>4699</v>
      </c>
      <c r="DX67" s="243" t="s">
        <v>4700</v>
      </c>
      <c r="DY67" s="243" t="s">
        <v>4701</v>
      </c>
      <c r="DZ67" s="243" t="s">
        <v>4702</v>
      </c>
      <c r="EA67" s="243" t="s">
        <v>4703</v>
      </c>
      <c r="EB67" s="243" t="s">
        <v>4704</v>
      </c>
    </row>
    <row r="68" spans="1:132" s="112" customFormat="1" x14ac:dyDescent="0.3">
      <c r="A68" s="137" t="e">
        <f>NA()</f>
        <v>#N/A</v>
      </c>
      <c r="B68" s="8" t="s">
        <v>222</v>
      </c>
      <c r="C68" s="134" t="s">
        <v>223</v>
      </c>
      <c r="D68" s="135" t="s">
        <v>224</v>
      </c>
      <c r="E68" s="112" t="s">
        <v>142</v>
      </c>
      <c r="F68" s="112" t="s">
        <v>147</v>
      </c>
      <c r="H68" s="113">
        <v>38442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147"/>
      <c r="BQ68" s="70"/>
      <c r="BR68" s="70"/>
      <c r="BS68" s="70"/>
      <c r="BT68" s="243" t="s">
        <v>4705</v>
      </c>
      <c r="BU68" s="243" t="s">
        <v>4706</v>
      </c>
      <c r="BV68" s="243" t="s">
        <v>4707</v>
      </c>
      <c r="BW68" s="243" t="s">
        <v>4708</v>
      </c>
      <c r="BX68" s="243" t="s">
        <v>4709</v>
      </c>
      <c r="BY68" s="243" t="s">
        <v>4710</v>
      </c>
      <c r="BZ68" s="243" t="s">
        <v>4711</v>
      </c>
      <c r="CA68" s="243" t="s">
        <v>4712</v>
      </c>
      <c r="CB68" s="243" t="s">
        <v>4713</v>
      </c>
      <c r="CC68" s="243" t="s">
        <v>4714</v>
      </c>
      <c r="CD68" s="243" t="s">
        <v>4715</v>
      </c>
      <c r="CE68" s="243" t="s">
        <v>4716</v>
      </c>
      <c r="CF68" s="243" t="s">
        <v>4717</v>
      </c>
      <c r="CG68" s="243" t="s">
        <v>4718</v>
      </c>
      <c r="CH68" s="243" t="s">
        <v>4719</v>
      </c>
      <c r="CI68" s="243" t="s">
        <v>4720</v>
      </c>
      <c r="CJ68" s="243" t="s">
        <v>4721</v>
      </c>
      <c r="CK68" s="243" t="s">
        <v>4722</v>
      </c>
      <c r="CL68" s="243" t="s">
        <v>4723</v>
      </c>
      <c r="CM68" s="243" t="s">
        <v>4724</v>
      </c>
      <c r="CN68" s="243" t="s">
        <v>4725</v>
      </c>
      <c r="CO68" s="243" t="s">
        <v>4726</v>
      </c>
      <c r="CP68" s="243" t="s">
        <v>4727</v>
      </c>
      <c r="CQ68" s="243" t="s">
        <v>4728</v>
      </c>
      <c r="CR68" s="243" t="s">
        <v>4729</v>
      </c>
      <c r="CS68" s="243" t="s">
        <v>4730</v>
      </c>
      <c r="CT68" s="243" t="s">
        <v>4731</v>
      </c>
      <c r="CU68" s="243" t="s">
        <v>4732</v>
      </c>
      <c r="CV68" s="243" t="s">
        <v>4733</v>
      </c>
      <c r="CW68" s="243" t="s">
        <v>4734</v>
      </c>
      <c r="CX68" s="243" t="s">
        <v>4735</v>
      </c>
      <c r="CY68" s="243" t="s">
        <v>4736</v>
      </c>
      <c r="CZ68" s="243" t="s">
        <v>4737</v>
      </c>
      <c r="DA68" s="243" t="s">
        <v>4738</v>
      </c>
      <c r="DB68" s="243" t="s">
        <v>4739</v>
      </c>
      <c r="DC68" s="243" t="s">
        <v>4740</v>
      </c>
      <c r="DD68" s="243" t="s">
        <v>4741</v>
      </c>
      <c r="DE68" s="243" t="s">
        <v>4742</v>
      </c>
      <c r="DF68" s="243" t="s">
        <v>4743</v>
      </c>
      <c r="DG68" s="243" t="s">
        <v>4744</v>
      </c>
      <c r="DH68" s="243" t="s">
        <v>4745</v>
      </c>
      <c r="DI68" s="243" t="s">
        <v>4746</v>
      </c>
      <c r="DJ68" s="243" t="s">
        <v>4747</v>
      </c>
      <c r="DK68" s="243" t="s">
        <v>4748</v>
      </c>
      <c r="DL68" s="243" t="s">
        <v>4749</v>
      </c>
      <c r="DM68" s="243" t="s">
        <v>4750</v>
      </c>
      <c r="DN68" s="243" t="s">
        <v>4751</v>
      </c>
      <c r="DO68" s="243" t="s">
        <v>4752</v>
      </c>
      <c r="DP68" s="243" t="s">
        <v>4753</v>
      </c>
      <c r="DQ68" s="243" t="s">
        <v>4754</v>
      </c>
      <c r="DR68" s="243" t="s">
        <v>4755</v>
      </c>
      <c r="DS68" s="243" t="s">
        <v>4756</v>
      </c>
      <c r="DT68" s="243" t="s">
        <v>4757</v>
      </c>
      <c r="DU68" s="243" t="s">
        <v>4758</v>
      </c>
      <c r="DV68" s="243" t="s">
        <v>4759</v>
      </c>
      <c r="DW68" s="243" t="s">
        <v>4760</v>
      </c>
      <c r="DX68" s="243" t="s">
        <v>4761</v>
      </c>
      <c r="DY68" s="243" t="s">
        <v>4762</v>
      </c>
      <c r="DZ68" s="243" t="s">
        <v>4763</v>
      </c>
      <c r="EA68" s="243" t="s">
        <v>4764</v>
      </c>
      <c r="EB68" s="243" t="s">
        <v>4765</v>
      </c>
    </row>
    <row r="69" spans="1:132" s="112" customFormat="1" x14ac:dyDescent="0.3">
      <c r="A69" s="137" t="e">
        <f>NA()</f>
        <v>#N/A</v>
      </c>
      <c r="B69" s="8" t="s">
        <v>153</v>
      </c>
      <c r="C69" s="134" t="s">
        <v>223</v>
      </c>
      <c r="D69" s="135" t="s">
        <v>224</v>
      </c>
      <c r="E69" s="112" t="s">
        <v>142</v>
      </c>
      <c r="F69" s="112" t="s">
        <v>147</v>
      </c>
      <c r="H69" s="113">
        <v>38442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147"/>
      <c r="BQ69" s="70"/>
      <c r="BR69" s="70"/>
      <c r="BS69" s="70"/>
      <c r="BT69" s="243" t="s">
        <v>4766</v>
      </c>
      <c r="BU69" s="243" t="s">
        <v>4767</v>
      </c>
      <c r="BV69" s="243" t="s">
        <v>4768</v>
      </c>
      <c r="BW69" s="243" t="s">
        <v>4769</v>
      </c>
      <c r="BX69" s="243" t="s">
        <v>4770</v>
      </c>
      <c r="BY69" s="243" t="s">
        <v>4771</v>
      </c>
      <c r="BZ69" s="243" t="s">
        <v>4772</v>
      </c>
      <c r="CA69" s="243" t="s">
        <v>4773</v>
      </c>
      <c r="CB69" s="243" t="s">
        <v>4774</v>
      </c>
      <c r="CC69" s="243" t="s">
        <v>4775</v>
      </c>
      <c r="CD69" s="243" t="s">
        <v>4776</v>
      </c>
      <c r="CE69" s="243" t="s">
        <v>4777</v>
      </c>
      <c r="CF69" s="243" t="s">
        <v>4778</v>
      </c>
      <c r="CG69" s="243" t="s">
        <v>4779</v>
      </c>
      <c r="CH69" s="243" t="s">
        <v>4780</v>
      </c>
      <c r="CI69" s="243" t="s">
        <v>4781</v>
      </c>
      <c r="CJ69" s="243" t="s">
        <v>4782</v>
      </c>
      <c r="CK69" s="243" t="s">
        <v>4783</v>
      </c>
      <c r="CL69" s="243" t="s">
        <v>4784</v>
      </c>
      <c r="CM69" s="243" t="s">
        <v>4785</v>
      </c>
      <c r="CN69" s="243" t="s">
        <v>4786</v>
      </c>
      <c r="CO69" s="243" t="s">
        <v>4787</v>
      </c>
      <c r="CP69" s="243" t="s">
        <v>4788</v>
      </c>
      <c r="CQ69" s="243" t="s">
        <v>4789</v>
      </c>
      <c r="CR69" s="243" t="s">
        <v>4790</v>
      </c>
      <c r="CS69" s="243" t="s">
        <v>4791</v>
      </c>
      <c r="CT69" s="243" t="s">
        <v>4792</v>
      </c>
      <c r="CU69" s="243" t="s">
        <v>4793</v>
      </c>
      <c r="CV69" s="243" t="s">
        <v>4794</v>
      </c>
      <c r="CW69" s="243" t="s">
        <v>4795</v>
      </c>
      <c r="CX69" s="243" t="s">
        <v>4796</v>
      </c>
      <c r="CY69" s="243" t="s">
        <v>4797</v>
      </c>
      <c r="CZ69" s="243" t="s">
        <v>4798</v>
      </c>
      <c r="DA69" s="243" t="s">
        <v>4799</v>
      </c>
      <c r="DB69" s="243" t="s">
        <v>4800</v>
      </c>
      <c r="DC69" s="243" t="s">
        <v>4801</v>
      </c>
      <c r="DD69" s="243" t="s">
        <v>4802</v>
      </c>
      <c r="DE69" s="243" t="s">
        <v>4803</v>
      </c>
      <c r="DF69" s="243" t="s">
        <v>4804</v>
      </c>
      <c r="DG69" s="243" t="s">
        <v>4805</v>
      </c>
      <c r="DH69" s="243" t="s">
        <v>4806</v>
      </c>
      <c r="DI69" s="243" t="s">
        <v>4807</v>
      </c>
      <c r="DJ69" s="243" t="s">
        <v>4808</v>
      </c>
      <c r="DK69" s="243" t="s">
        <v>4809</v>
      </c>
      <c r="DL69" s="243" t="s">
        <v>4810</v>
      </c>
      <c r="DM69" s="243" t="s">
        <v>4811</v>
      </c>
      <c r="DN69" s="243" t="s">
        <v>4812</v>
      </c>
      <c r="DO69" s="243" t="s">
        <v>4813</v>
      </c>
      <c r="DP69" s="243" t="s">
        <v>4814</v>
      </c>
      <c r="DQ69" s="243" t="s">
        <v>4815</v>
      </c>
      <c r="DR69" s="243" t="s">
        <v>4816</v>
      </c>
      <c r="DS69" s="243" t="s">
        <v>4817</v>
      </c>
      <c r="DT69" s="243" t="s">
        <v>4818</v>
      </c>
      <c r="DU69" s="243" t="s">
        <v>4819</v>
      </c>
      <c r="DV69" s="243" t="s">
        <v>4820</v>
      </c>
      <c r="DW69" s="243" t="s">
        <v>4821</v>
      </c>
      <c r="DX69" s="243" t="s">
        <v>4822</v>
      </c>
      <c r="DY69" s="243" t="s">
        <v>4823</v>
      </c>
      <c r="DZ69" s="243" t="s">
        <v>4824</v>
      </c>
      <c r="EA69" s="243" t="s">
        <v>4825</v>
      </c>
      <c r="EB69" s="243" t="s">
        <v>4826</v>
      </c>
    </row>
    <row r="70" spans="1:132" s="52" customFormat="1" x14ac:dyDescent="0.3">
      <c r="A70" s="141"/>
      <c r="B70" s="10"/>
      <c r="C70" s="142"/>
      <c r="D70" s="141"/>
      <c r="H70" s="115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43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</row>
    <row r="71" spans="1:132" s="120" customFormat="1" ht="15.6" x14ac:dyDescent="0.3">
      <c r="A71" s="4" t="s">
        <v>201</v>
      </c>
      <c r="B71" s="125"/>
      <c r="C71" s="125"/>
      <c r="D71" s="125"/>
      <c r="E71" s="125"/>
      <c r="F71" s="125"/>
      <c r="H71" s="119"/>
      <c r="I71" s="125"/>
      <c r="J71" s="125"/>
      <c r="K71" s="125"/>
      <c r="L71" s="125"/>
    </row>
    <row r="72" spans="1:132" s="110" customFormat="1" x14ac:dyDescent="0.3">
      <c r="A72" s="130" t="s">
        <v>250</v>
      </c>
      <c r="B72" s="130" t="s">
        <v>11</v>
      </c>
      <c r="C72" s="130" t="s">
        <v>12</v>
      </c>
      <c r="D72" s="130" t="s">
        <v>13</v>
      </c>
      <c r="E72" s="130" t="s">
        <v>169</v>
      </c>
      <c r="F72" s="130" t="s">
        <v>15</v>
      </c>
      <c r="G72" s="130" t="s">
        <v>16</v>
      </c>
      <c r="H72" s="130" t="s">
        <v>17</v>
      </c>
      <c r="I72" s="131" t="str">
        <f>I2</f>
        <v>1990Q1</v>
      </c>
      <c r="J72" s="131" t="str">
        <f t="shared" ref="J72:BU72" si="4">J2</f>
        <v>1990Q2</v>
      </c>
      <c r="K72" s="131" t="str">
        <f t="shared" si="4"/>
        <v>1990Q3</v>
      </c>
      <c r="L72" s="131" t="str">
        <f t="shared" si="4"/>
        <v>1990Q4</v>
      </c>
      <c r="M72" s="131" t="str">
        <f t="shared" si="4"/>
        <v>1991Q1</v>
      </c>
      <c r="N72" s="131" t="str">
        <f t="shared" si="4"/>
        <v>1991Q2</v>
      </c>
      <c r="O72" s="131" t="str">
        <f t="shared" si="4"/>
        <v>1991Q3</v>
      </c>
      <c r="P72" s="131" t="str">
        <f t="shared" si="4"/>
        <v>1991Q4</v>
      </c>
      <c r="Q72" s="131" t="str">
        <f t="shared" si="4"/>
        <v>1992Q1</v>
      </c>
      <c r="R72" s="131" t="str">
        <f t="shared" si="4"/>
        <v>1992Q2</v>
      </c>
      <c r="S72" s="131" t="str">
        <f t="shared" si="4"/>
        <v>1992Q3</v>
      </c>
      <c r="T72" s="131" t="str">
        <f t="shared" si="4"/>
        <v>1992Q4</v>
      </c>
      <c r="U72" s="131" t="str">
        <f t="shared" si="4"/>
        <v>1993Q1</v>
      </c>
      <c r="V72" s="131" t="str">
        <f t="shared" si="4"/>
        <v>1993Q2</v>
      </c>
      <c r="W72" s="131" t="str">
        <f t="shared" si="4"/>
        <v>1993Q3</v>
      </c>
      <c r="X72" s="131" t="str">
        <f t="shared" si="4"/>
        <v>1993Q4</v>
      </c>
      <c r="Y72" s="131" t="str">
        <f t="shared" si="4"/>
        <v>1994Q1</v>
      </c>
      <c r="Z72" s="131" t="str">
        <f t="shared" si="4"/>
        <v>1994Q2</v>
      </c>
      <c r="AA72" s="131" t="str">
        <f t="shared" si="4"/>
        <v>1994Q3</v>
      </c>
      <c r="AB72" s="131" t="str">
        <f t="shared" si="4"/>
        <v>1994Q4</v>
      </c>
      <c r="AC72" s="131" t="str">
        <f t="shared" si="4"/>
        <v>1995Q1</v>
      </c>
      <c r="AD72" s="131" t="str">
        <f t="shared" si="4"/>
        <v>1995Q2</v>
      </c>
      <c r="AE72" s="131" t="str">
        <f t="shared" si="4"/>
        <v>1995Q3</v>
      </c>
      <c r="AF72" s="131" t="str">
        <f t="shared" si="4"/>
        <v>1995Q4</v>
      </c>
      <c r="AG72" s="131" t="str">
        <f t="shared" si="4"/>
        <v>1996Q1</v>
      </c>
      <c r="AH72" s="131" t="str">
        <f t="shared" si="4"/>
        <v>1996Q2</v>
      </c>
      <c r="AI72" s="131" t="str">
        <f t="shared" si="4"/>
        <v>1996Q3</v>
      </c>
      <c r="AJ72" s="131" t="str">
        <f t="shared" si="4"/>
        <v>1996Q4</v>
      </c>
      <c r="AK72" s="131" t="str">
        <f t="shared" si="4"/>
        <v>1997Q1</v>
      </c>
      <c r="AL72" s="131" t="str">
        <f t="shared" si="4"/>
        <v>1997Q2</v>
      </c>
      <c r="AM72" s="131" t="str">
        <f t="shared" si="4"/>
        <v>1997Q3</v>
      </c>
      <c r="AN72" s="131" t="str">
        <f t="shared" si="4"/>
        <v>1997Q4</v>
      </c>
      <c r="AO72" s="131" t="str">
        <f t="shared" si="4"/>
        <v>1998Q1</v>
      </c>
      <c r="AP72" s="131" t="str">
        <f t="shared" si="4"/>
        <v>1998Q2</v>
      </c>
      <c r="AQ72" s="131" t="str">
        <f t="shared" si="4"/>
        <v>1998Q3</v>
      </c>
      <c r="AR72" s="131" t="str">
        <f t="shared" si="4"/>
        <v>1998Q4</v>
      </c>
      <c r="AS72" s="131" t="str">
        <f t="shared" si="4"/>
        <v>1999Q1</v>
      </c>
      <c r="AT72" s="131" t="str">
        <f t="shared" si="4"/>
        <v>1999Q2</v>
      </c>
      <c r="AU72" s="131" t="str">
        <f t="shared" si="4"/>
        <v>1999Q3</v>
      </c>
      <c r="AV72" s="131" t="str">
        <f t="shared" si="4"/>
        <v>1999Q4</v>
      </c>
      <c r="AW72" s="131" t="str">
        <f t="shared" si="4"/>
        <v>2000Q1</v>
      </c>
      <c r="AX72" s="131" t="str">
        <f t="shared" si="4"/>
        <v>2000Q2</v>
      </c>
      <c r="AY72" s="131" t="str">
        <f t="shared" si="4"/>
        <v>2000Q3</v>
      </c>
      <c r="AZ72" s="131" t="str">
        <f t="shared" si="4"/>
        <v>2000Q4</v>
      </c>
      <c r="BA72" s="131" t="str">
        <f t="shared" si="4"/>
        <v>2001Q1</v>
      </c>
      <c r="BB72" s="131" t="str">
        <f t="shared" si="4"/>
        <v>2001Q2</v>
      </c>
      <c r="BC72" s="131" t="str">
        <f t="shared" si="4"/>
        <v>2001Q3</v>
      </c>
      <c r="BD72" s="131" t="str">
        <f t="shared" si="4"/>
        <v>2001Q4</v>
      </c>
      <c r="BE72" s="131" t="str">
        <f t="shared" si="4"/>
        <v>2002Q1</v>
      </c>
      <c r="BF72" s="131" t="str">
        <f t="shared" si="4"/>
        <v>2002Q2</v>
      </c>
      <c r="BG72" s="131" t="str">
        <f t="shared" si="4"/>
        <v>2002Q3</v>
      </c>
      <c r="BH72" s="131" t="str">
        <f t="shared" si="4"/>
        <v>2002Q4</v>
      </c>
      <c r="BI72" s="131" t="str">
        <f t="shared" si="4"/>
        <v>2003Q1</v>
      </c>
      <c r="BJ72" s="131" t="str">
        <f t="shared" si="4"/>
        <v>2003Q2</v>
      </c>
      <c r="BK72" s="131" t="str">
        <f t="shared" si="4"/>
        <v>2003Q3</v>
      </c>
      <c r="BL72" s="131" t="str">
        <f t="shared" si="4"/>
        <v>2003Q4</v>
      </c>
      <c r="BM72" s="131" t="str">
        <f t="shared" si="4"/>
        <v>2004Q1</v>
      </c>
      <c r="BN72" s="131" t="str">
        <f t="shared" si="4"/>
        <v>2004Q2</v>
      </c>
      <c r="BO72" s="131" t="str">
        <f t="shared" si="4"/>
        <v>2004Q3</v>
      </c>
      <c r="BP72" s="131" t="str">
        <f t="shared" si="4"/>
        <v>2004Q4</v>
      </c>
      <c r="BQ72" s="131" t="str">
        <f t="shared" si="4"/>
        <v>2005Q1</v>
      </c>
      <c r="BR72" s="131" t="str">
        <f t="shared" si="4"/>
        <v>2005Q2</v>
      </c>
      <c r="BS72" s="131" t="str">
        <f t="shared" si="4"/>
        <v>2005Q3</v>
      </c>
      <c r="BT72" s="131" t="str">
        <f t="shared" si="4"/>
        <v>2005Q4</v>
      </c>
      <c r="BU72" s="131" t="str">
        <f t="shared" si="4"/>
        <v>2006Q1</v>
      </c>
      <c r="BV72" s="131" t="str">
        <f t="shared" ref="BV72:EB72" si="5">BV2</f>
        <v>2006Q2</v>
      </c>
      <c r="BW72" s="131" t="str">
        <f t="shared" si="5"/>
        <v>2006Q3</v>
      </c>
      <c r="BX72" s="131" t="str">
        <f t="shared" si="5"/>
        <v>2006Q4</v>
      </c>
      <c r="BY72" s="131" t="str">
        <f t="shared" si="5"/>
        <v>2007Q1</v>
      </c>
      <c r="BZ72" s="131" t="str">
        <f t="shared" si="5"/>
        <v>2007Q2</v>
      </c>
      <c r="CA72" s="131" t="str">
        <f t="shared" si="5"/>
        <v>2007Q3</v>
      </c>
      <c r="CB72" s="131" t="str">
        <f t="shared" si="5"/>
        <v>2007Q4</v>
      </c>
      <c r="CC72" s="131" t="str">
        <f t="shared" si="5"/>
        <v>2008Q1</v>
      </c>
      <c r="CD72" s="131" t="str">
        <f t="shared" si="5"/>
        <v>2008Q2</v>
      </c>
      <c r="CE72" s="131" t="str">
        <f t="shared" si="5"/>
        <v>2008Q3</v>
      </c>
      <c r="CF72" s="131" t="str">
        <f t="shared" si="5"/>
        <v>2008Q4</v>
      </c>
      <c r="CG72" s="131" t="str">
        <f t="shared" si="5"/>
        <v>2009Q1</v>
      </c>
      <c r="CH72" s="131" t="str">
        <f t="shared" si="5"/>
        <v>2009Q2</v>
      </c>
      <c r="CI72" s="131" t="str">
        <f t="shared" si="5"/>
        <v>2009Q3</v>
      </c>
      <c r="CJ72" s="131" t="str">
        <f t="shared" si="5"/>
        <v>2009Q4</v>
      </c>
      <c r="CK72" s="131" t="str">
        <f t="shared" si="5"/>
        <v>2010Q1</v>
      </c>
      <c r="CL72" s="131" t="str">
        <f t="shared" si="5"/>
        <v>2010Q2</v>
      </c>
      <c r="CM72" s="131" t="str">
        <f t="shared" si="5"/>
        <v>2010Q3</v>
      </c>
      <c r="CN72" s="131" t="str">
        <f t="shared" si="5"/>
        <v>2010Q4</v>
      </c>
      <c r="CO72" s="131" t="str">
        <f t="shared" si="5"/>
        <v>2011Q1</v>
      </c>
      <c r="CP72" s="131" t="str">
        <f t="shared" si="5"/>
        <v>2011Q2</v>
      </c>
      <c r="CQ72" s="131" t="str">
        <f t="shared" si="5"/>
        <v>2011Q3</v>
      </c>
      <c r="CR72" s="131" t="str">
        <f t="shared" si="5"/>
        <v>2011Q4</v>
      </c>
      <c r="CS72" s="131" t="str">
        <f t="shared" si="5"/>
        <v>2012Q1</v>
      </c>
      <c r="CT72" s="131" t="str">
        <f t="shared" si="5"/>
        <v>2012Q2</v>
      </c>
      <c r="CU72" s="131" t="str">
        <f t="shared" si="5"/>
        <v>2012Q3</v>
      </c>
      <c r="CV72" s="131" t="str">
        <f t="shared" si="5"/>
        <v>2012Q4</v>
      </c>
      <c r="CW72" s="131" t="str">
        <f t="shared" si="5"/>
        <v>2013Q1</v>
      </c>
      <c r="CX72" s="131" t="str">
        <f t="shared" si="5"/>
        <v>2013Q2</v>
      </c>
      <c r="CY72" s="131" t="str">
        <f t="shared" si="5"/>
        <v>2013Q3</v>
      </c>
      <c r="CZ72" s="131" t="str">
        <f t="shared" si="5"/>
        <v>2013Q4</v>
      </c>
      <c r="DA72" s="131" t="str">
        <f t="shared" si="5"/>
        <v>2014Q1</v>
      </c>
      <c r="DB72" s="131" t="str">
        <f t="shared" si="5"/>
        <v>2014Q2</v>
      </c>
      <c r="DC72" s="131" t="str">
        <f t="shared" si="5"/>
        <v>2014Q3</v>
      </c>
      <c r="DD72" s="131" t="str">
        <f t="shared" si="5"/>
        <v>2014Q4</v>
      </c>
      <c r="DE72" s="131" t="str">
        <f t="shared" si="5"/>
        <v>2015Q1</v>
      </c>
      <c r="DF72" s="131" t="str">
        <f t="shared" si="5"/>
        <v>2015Q2</v>
      </c>
      <c r="DG72" s="131" t="str">
        <f t="shared" si="5"/>
        <v>2015Q3</v>
      </c>
      <c r="DH72" s="131" t="str">
        <f t="shared" si="5"/>
        <v>2015Q4</v>
      </c>
      <c r="DI72" s="131" t="str">
        <f t="shared" si="5"/>
        <v>2016Q1</v>
      </c>
      <c r="DJ72" s="131" t="str">
        <f t="shared" si="5"/>
        <v>2016Q2</v>
      </c>
      <c r="DK72" s="131" t="str">
        <f t="shared" si="5"/>
        <v>2016Q3</v>
      </c>
      <c r="DL72" s="131" t="str">
        <f t="shared" si="5"/>
        <v>2016Q4</v>
      </c>
      <c r="DM72" s="131" t="str">
        <f t="shared" si="5"/>
        <v>2017Q1</v>
      </c>
      <c r="DN72" s="131" t="str">
        <f t="shared" si="5"/>
        <v>2017Q2</v>
      </c>
      <c r="DO72" s="131" t="str">
        <f t="shared" si="5"/>
        <v>2017Q3</v>
      </c>
      <c r="DP72" s="131" t="str">
        <f t="shared" si="5"/>
        <v>2017Q4</v>
      </c>
      <c r="DQ72" s="131" t="str">
        <f t="shared" si="5"/>
        <v>2018Q1</v>
      </c>
      <c r="DR72" s="131" t="str">
        <f t="shared" si="5"/>
        <v>2018Q2</v>
      </c>
      <c r="DS72" s="131" t="str">
        <f t="shared" si="5"/>
        <v>2018Q3</v>
      </c>
      <c r="DT72" s="131" t="str">
        <f t="shared" si="5"/>
        <v>2018Q4</v>
      </c>
      <c r="DU72" s="131" t="str">
        <f t="shared" si="5"/>
        <v>2019Q1</v>
      </c>
      <c r="DV72" s="131" t="str">
        <f t="shared" si="5"/>
        <v>2019Q2</v>
      </c>
      <c r="DW72" s="131" t="str">
        <f t="shared" si="5"/>
        <v>2019Q3</v>
      </c>
      <c r="DX72" s="131" t="str">
        <f t="shared" si="5"/>
        <v>2019Q4</v>
      </c>
      <c r="DY72" s="131" t="str">
        <f t="shared" si="5"/>
        <v>2020Q1</v>
      </c>
      <c r="DZ72" s="131" t="str">
        <f t="shared" si="5"/>
        <v>2020Q2</v>
      </c>
      <c r="EA72" s="131" t="str">
        <f t="shared" si="5"/>
        <v>2020Q3</v>
      </c>
      <c r="EB72" s="131" t="str">
        <f t="shared" si="5"/>
        <v>2020Q4</v>
      </c>
    </row>
    <row r="73" spans="1:132" s="112" customFormat="1" x14ac:dyDescent="0.3">
      <c r="A73" s="112" t="s">
        <v>150</v>
      </c>
      <c r="B73" s="8" t="s">
        <v>151</v>
      </c>
      <c r="C73" s="134" t="s">
        <v>144</v>
      </c>
      <c r="D73" s="112" t="s">
        <v>145</v>
      </c>
      <c r="E73" s="112" t="s">
        <v>146</v>
      </c>
      <c r="F73" s="112" t="s">
        <v>147</v>
      </c>
      <c r="G73" s="112">
        <v>16980</v>
      </c>
      <c r="H73" s="113">
        <v>33694</v>
      </c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>
        <v>6.9605579946731044</v>
      </c>
      <c r="Y73" s="245">
        <v>7.4326927943798156</v>
      </c>
      <c r="Z73" s="245">
        <v>7.8203524469126844</v>
      </c>
      <c r="AA73" s="245">
        <v>9.6638470292484353</v>
      </c>
      <c r="AB73" s="245">
        <v>11.046194380179926</v>
      </c>
      <c r="AC73" s="245">
        <v>12.984103101836068</v>
      </c>
      <c r="AD73" s="245">
        <v>11.566503633530594</v>
      </c>
      <c r="AE73" s="245">
        <v>9.9049007416183681</v>
      </c>
      <c r="AF73" s="245">
        <v>7.6002224248887726</v>
      </c>
      <c r="AG73" s="245">
        <v>3.7405091663622021</v>
      </c>
      <c r="AH73" s="245">
        <v>2.6153382942811505</v>
      </c>
      <c r="AI73" s="245">
        <v>2.2791076709095242</v>
      </c>
      <c r="AJ73" s="245">
        <v>1.8729412026197025</v>
      </c>
      <c r="AK73" s="245">
        <v>4.4118375921822652</v>
      </c>
      <c r="AL73" s="245">
        <v>6.4283646854159171</v>
      </c>
      <c r="AM73" s="245">
        <v>6.9996059757208986</v>
      </c>
      <c r="AN73" s="245">
        <v>8.1043258998677157</v>
      </c>
      <c r="AO73" s="245">
        <v>6.6394286652861529</v>
      </c>
      <c r="AP73" s="245">
        <v>5.0445723561299092</v>
      </c>
      <c r="AQ73" s="245">
        <v>4.0249649607029827</v>
      </c>
      <c r="AR73" s="245">
        <v>3.2159541388433381</v>
      </c>
      <c r="AS73" s="245">
        <v>3.1090496734273891</v>
      </c>
      <c r="AT73" s="245">
        <v>3.5062821095117602</v>
      </c>
      <c r="AU73" s="245">
        <v>3.8181903279109379</v>
      </c>
      <c r="AV73" s="245">
        <v>4.7950299342728666</v>
      </c>
      <c r="AW73" s="245">
        <v>7.6283877243962381</v>
      </c>
      <c r="AX73" s="245">
        <v>8.3284266769454636</v>
      </c>
      <c r="AY73" s="245">
        <v>9.6151112837589565</v>
      </c>
      <c r="AZ73" s="245">
        <v>9.1844844886837809</v>
      </c>
      <c r="BA73" s="245">
        <v>6.1117828580160847</v>
      </c>
      <c r="BB73" s="245">
        <v>6.6002069880169874</v>
      </c>
      <c r="BC73" s="245">
        <v>6.1698529006605076</v>
      </c>
      <c r="BD73" s="245">
        <v>6.4193385442256741</v>
      </c>
      <c r="BE73" s="245">
        <v>6.9473928185855351</v>
      </c>
      <c r="BF73" s="245">
        <v>4.9842276993222541</v>
      </c>
      <c r="BG73" s="245">
        <v>3.7673716968860544</v>
      </c>
      <c r="BH73" s="245">
        <v>2.0616182602419606</v>
      </c>
      <c r="BI73" s="245">
        <v>0.81736507014057302</v>
      </c>
      <c r="BJ73" s="245">
        <v>1.4122400334636003</v>
      </c>
      <c r="BK73" s="245">
        <v>2.9506710887484067</v>
      </c>
      <c r="BL73" s="245">
        <v>5.3359870651480694</v>
      </c>
      <c r="BM73" s="245">
        <v>8.3949502901872197</v>
      </c>
      <c r="BN73" s="245">
        <v>9.8509181033178361</v>
      </c>
      <c r="BO73" s="245">
        <v>8.7838943419222026</v>
      </c>
      <c r="BP73" s="245">
        <v>7.5547495637927273</v>
      </c>
      <c r="BQ73" s="245">
        <v>5.7091183350667478</v>
      </c>
      <c r="BR73" s="245">
        <v>4.09437140201182</v>
      </c>
      <c r="BS73" s="245">
        <v>3.8182838480526642</v>
      </c>
      <c r="BT73" s="245">
        <v>4.1440135593287541</v>
      </c>
      <c r="BU73" s="245">
        <v>5.4768693316429173</v>
      </c>
      <c r="BV73" s="245">
        <v>4.8154373191947251</v>
      </c>
      <c r="BW73" s="245">
        <v>3.7069001496011946</v>
      </c>
      <c r="BX73" s="245">
        <v>1.3001342616570715</v>
      </c>
      <c r="BY73" s="245">
        <v>-2.5372957297440926</v>
      </c>
      <c r="BZ73" s="245">
        <v>-3.7405617030872675</v>
      </c>
      <c r="CA73" s="245">
        <v>-4.2647827290767593</v>
      </c>
      <c r="CB73" s="245">
        <v>-4.6250490607913664</v>
      </c>
      <c r="CC73" s="245">
        <v>-5.2895012966475248</v>
      </c>
      <c r="CD73" s="245">
        <v>-5.7283848575183063</v>
      </c>
      <c r="CE73" s="245">
        <v>-6.1167867676789864</v>
      </c>
      <c r="CF73" s="245">
        <v>-7.2682478285684997</v>
      </c>
      <c r="CG73" s="245">
        <v>-7.9532391171945171</v>
      </c>
      <c r="CH73" s="245">
        <v>-9.626929235501267</v>
      </c>
      <c r="CI73" s="245">
        <v>-12.389526655583062</v>
      </c>
      <c r="CJ73" s="245">
        <v>-13.413910319342953</v>
      </c>
      <c r="CK73" s="245">
        <v>-12.934166781055643</v>
      </c>
      <c r="CL73" s="245">
        <v>-10.707789308278697</v>
      </c>
      <c r="CM73" s="245">
        <v>-7.5387500479254328</v>
      </c>
      <c r="CN73" s="245">
        <v>-2.8520021540533622</v>
      </c>
      <c r="CO73" s="245">
        <v>0.48287010344594</v>
      </c>
      <c r="CP73" s="245">
        <v>1.4211874799424631</v>
      </c>
      <c r="CQ73" s="245">
        <v>3.4308261449466033</v>
      </c>
      <c r="CR73" s="245">
        <v>2.859788350488031</v>
      </c>
      <c r="CS73" s="245">
        <v>3.2460289406799228</v>
      </c>
      <c r="CT73" s="245">
        <v>2.9077324557372783</v>
      </c>
      <c r="CU73" s="245">
        <v>2.2215202031532124</v>
      </c>
      <c r="CV73" s="245">
        <v>2.7454487535251251</v>
      </c>
      <c r="CW73" s="245">
        <v>3.0475052131552873</v>
      </c>
      <c r="CX73" s="245">
        <v>6.2898423036606577</v>
      </c>
      <c r="CY73" s="245">
        <v>8.2738528609212789</v>
      </c>
      <c r="CZ73" s="245">
        <v>8.0600152435994783</v>
      </c>
      <c r="DA73" s="245">
        <v>7.1066784247518555</v>
      </c>
      <c r="DB73" s="245">
        <v>5.9026998327677145</v>
      </c>
      <c r="DC73" s="245">
        <v>4.9583975424774573</v>
      </c>
      <c r="DD73" s="245">
        <v>6.2162702600956257</v>
      </c>
      <c r="DE73" s="245">
        <v>7.7444923566805244</v>
      </c>
      <c r="DF73" s="245">
        <v>7.1831419890265895</v>
      </c>
      <c r="DG73" s="245">
        <v>7.5046063373871732</v>
      </c>
      <c r="DH73" s="245">
        <v>6.8737711596224038</v>
      </c>
      <c r="DI73" s="245">
        <v>6.8874208689358518</v>
      </c>
      <c r="DJ73" s="245">
        <v>6.8705988220977403</v>
      </c>
      <c r="DK73" s="245">
        <v>5.6962318833208379</v>
      </c>
      <c r="DL73" s="245">
        <v>4.6052893866581828</v>
      </c>
      <c r="DM73" s="245">
        <v>3.4235186672431266</v>
      </c>
      <c r="DN73" s="245">
        <v>3.4953839909013893</v>
      </c>
      <c r="DO73" s="245">
        <v>4.4940180750779799</v>
      </c>
      <c r="DP73" s="245">
        <v>5.6480649977931643</v>
      </c>
      <c r="DQ73" s="245">
        <v>4.6447654127646185</v>
      </c>
      <c r="DR73" s="245">
        <v>3.8985741121648063</v>
      </c>
      <c r="DS73" s="245">
        <v>2.8714255134608755</v>
      </c>
      <c r="DT73" s="245">
        <v>1.4868920457954098</v>
      </c>
      <c r="DU73" s="245">
        <v>2.3955971511712195</v>
      </c>
      <c r="DV73" s="245">
        <v>1.3639260589250679</v>
      </c>
      <c r="DW73" s="245">
        <v>0.25177064036184915</v>
      </c>
      <c r="DX73" s="245">
        <v>-0.82713503251088327</v>
      </c>
      <c r="DY73" s="245">
        <v>-1.051800690962313</v>
      </c>
      <c r="DZ73" s="245">
        <v>2.3932312345207087</v>
      </c>
      <c r="EA73" s="245">
        <v>6.3298864308870186</v>
      </c>
      <c r="EB73" s="245"/>
    </row>
    <row r="74" spans="1:132" s="112" customFormat="1" x14ac:dyDescent="0.3">
      <c r="A74" s="112" t="s">
        <v>154</v>
      </c>
      <c r="B74" s="8" t="s">
        <v>155</v>
      </c>
      <c r="C74" s="134" t="s">
        <v>144</v>
      </c>
      <c r="D74" s="112" t="s">
        <v>145</v>
      </c>
      <c r="E74" s="112" t="s">
        <v>146</v>
      </c>
      <c r="F74" s="112" t="s">
        <v>147</v>
      </c>
      <c r="G74" s="112">
        <v>19820</v>
      </c>
      <c r="H74" s="113">
        <v>33694</v>
      </c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>
        <v>11.724166100247748</v>
      </c>
      <c r="Y74" s="245">
        <v>13.999331066219231</v>
      </c>
      <c r="Z74" s="245">
        <v>15.905360386947082</v>
      </c>
      <c r="AA74" s="245">
        <v>16.044567181143325</v>
      </c>
      <c r="AB74" s="245">
        <v>14.771374234207487</v>
      </c>
      <c r="AC74" s="245">
        <v>13.544185846054186</v>
      </c>
      <c r="AD74" s="245">
        <v>9.3308169374213943</v>
      </c>
      <c r="AE74" s="245">
        <v>6.3263200501729306</v>
      </c>
      <c r="AF74" s="245">
        <v>3.3400098528106175</v>
      </c>
      <c r="AG74" s="245">
        <v>1.9145233274591222</v>
      </c>
      <c r="AH74" s="245">
        <v>3.5205577631319733</v>
      </c>
      <c r="AI74" s="245">
        <v>4.8566679160277797</v>
      </c>
      <c r="AJ74" s="245">
        <v>5.6148976197825649</v>
      </c>
      <c r="AK74" s="245">
        <v>6.2820543906360129</v>
      </c>
      <c r="AL74" s="245">
        <v>5.7273526315931713</v>
      </c>
      <c r="AM74" s="245">
        <v>4.9857076682577244</v>
      </c>
      <c r="AN74" s="245">
        <v>5.427240193041305</v>
      </c>
      <c r="AO74" s="245">
        <v>6.0954160342693493</v>
      </c>
      <c r="AP74" s="245">
        <v>5.9026498019832081</v>
      </c>
      <c r="AQ74" s="245">
        <v>6.0363823457108463</v>
      </c>
      <c r="AR74" s="245">
        <v>5.5332978248475069</v>
      </c>
      <c r="AS74" s="245">
        <v>4.6514283325785692</v>
      </c>
      <c r="AT74" s="245">
        <v>4.7102761075892046</v>
      </c>
      <c r="AU74" s="245">
        <v>4.4147062869757896</v>
      </c>
      <c r="AV74" s="245">
        <v>4.3156198488637614</v>
      </c>
      <c r="AW74" s="245">
        <v>4.5002432942383885</v>
      </c>
      <c r="AX74" s="245">
        <v>4.0146344767403752</v>
      </c>
      <c r="AY74" s="245">
        <v>3.875135435907251</v>
      </c>
      <c r="AZ74" s="245">
        <v>3.7595361530251483</v>
      </c>
      <c r="BA74" s="245">
        <v>2.7567562754770938</v>
      </c>
      <c r="BB74" s="245">
        <v>3.8995552799517026</v>
      </c>
      <c r="BC74" s="245">
        <v>4.0789942205087169</v>
      </c>
      <c r="BD74" s="245">
        <v>3.8724489396644621</v>
      </c>
      <c r="BE74" s="245">
        <v>4.5026160091722902</v>
      </c>
      <c r="BF74" s="245">
        <v>2.8662223311998516</v>
      </c>
      <c r="BG74" s="245">
        <v>2.8133849708788725</v>
      </c>
      <c r="BH74" s="245">
        <v>2.9015908605891512</v>
      </c>
      <c r="BI74" s="245">
        <v>1.5500549617498824</v>
      </c>
      <c r="BJ74" s="245">
        <v>1.0429488046121562</v>
      </c>
      <c r="BK74" s="245">
        <v>0.71308477781035318</v>
      </c>
      <c r="BL74" s="245">
        <v>1.0675407156983365</v>
      </c>
      <c r="BM74" s="245">
        <v>2.9178482078704584</v>
      </c>
      <c r="BN74" s="245">
        <v>5.2746028369807876</v>
      </c>
      <c r="BO74" s="245">
        <v>5.9308208193972245</v>
      </c>
      <c r="BP74" s="245">
        <v>4.8149829188030644</v>
      </c>
      <c r="BQ74" s="245">
        <v>3.6253605108848443</v>
      </c>
      <c r="BR74" s="245">
        <v>0.84106627798912759</v>
      </c>
      <c r="BS74" s="245">
        <v>-1.7083767585666627</v>
      </c>
      <c r="BT74" s="245">
        <v>-1.8092059861661749</v>
      </c>
      <c r="BU74" s="245">
        <v>-1.8390440288055796</v>
      </c>
      <c r="BV74" s="245">
        <v>-2.4279281887659088</v>
      </c>
      <c r="BW74" s="245">
        <v>-3.0360490457868634</v>
      </c>
      <c r="BX74" s="245">
        <v>-5.7095361203303154</v>
      </c>
      <c r="BY74" s="245">
        <v>-9.9215654582144897</v>
      </c>
      <c r="BZ74" s="245">
        <v>-11.739022044213307</v>
      </c>
      <c r="CA74" s="245">
        <v>-11.742898804231421</v>
      </c>
      <c r="CB74" s="245">
        <v>-10.688168509260123</v>
      </c>
      <c r="CC74" s="245">
        <v>-8.5336252586010577</v>
      </c>
      <c r="CD74" s="245">
        <v>-6.3404235679692782</v>
      </c>
      <c r="CE74" s="245">
        <v>-5.3376709607506507</v>
      </c>
      <c r="CF74" s="245">
        <v>-5.5998951622391715</v>
      </c>
      <c r="CG74" s="245">
        <v>-6.2121134740741892</v>
      </c>
      <c r="CH74" s="245">
        <v>-7.7700765856779679</v>
      </c>
      <c r="CI74" s="245">
        <v>-10.070134525370726</v>
      </c>
      <c r="CJ74" s="245">
        <v>-10.429319131242622</v>
      </c>
      <c r="CK74" s="245">
        <v>-8.9556412223548083</v>
      </c>
      <c r="CL74" s="245">
        <v>-5.1493316971970771</v>
      </c>
      <c r="CM74" s="245">
        <v>-0.64651128970882887</v>
      </c>
      <c r="CN74" s="245">
        <v>4.5740170926019932</v>
      </c>
      <c r="CO74" s="245">
        <v>7.0059067552007654</v>
      </c>
      <c r="CP74" s="245">
        <v>5.7063277514061355</v>
      </c>
      <c r="CQ74" s="245">
        <v>6.3894608268761903</v>
      </c>
      <c r="CR74" s="245">
        <v>4.83344128831963</v>
      </c>
      <c r="CS74" s="245">
        <v>5.9453038649928942</v>
      </c>
      <c r="CT74" s="245">
        <v>6.5667700038531969</v>
      </c>
      <c r="CU74" s="245">
        <v>5.5172546685547941</v>
      </c>
      <c r="CV74" s="245">
        <v>5.8163478840977101</v>
      </c>
      <c r="CW74" s="245">
        <v>5.5190865072957678</v>
      </c>
      <c r="CX74" s="245">
        <v>7.9626384633627003</v>
      </c>
      <c r="CY74" s="245">
        <v>10.265704927134536</v>
      </c>
      <c r="CZ74" s="245">
        <v>10.531458310110466</v>
      </c>
      <c r="DA74" s="245">
        <v>9.3103112099179377</v>
      </c>
      <c r="DB74" s="245">
        <v>8.1522884117334584</v>
      </c>
      <c r="DC74" s="245">
        <v>6.0465689709236274</v>
      </c>
      <c r="DD74" s="245">
        <v>6.5334368126195681</v>
      </c>
      <c r="DE74" s="245">
        <v>6.9772622464275527</v>
      </c>
      <c r="DF74" s="245">
        <v>5.5443995151259671</v>
      </c>
      <c r="DG74" s="245">
        <v>6.1840028289338687</v>
      </c>
      <c r="DH74" s="245">
        <v>5.0351853485075493</v>
      </c>
      <c r="DI74" s="245">
        <v>5.7414548158824257</v>
      </c>
      <c r="DJ74" s="245">
        <v>6.1378388910241011</v>
      </c>
      <c r="DK74" s="245">
        <v>5.0593508157637768</v>
      </c>
      <c r="DL74" s="245">
        <v>4.20675511213443</v>
      </c>
      <c r="DM74" s="245">
        <v>2.5303120831467036</v>
      </c>
      <c r="DN74" s="245">
        <v>2.5547358751523288</v>
      </c>
      <c r="DO74" s="245">
        <v>3.259357986175647</v>
      </c>
      <c r="DP74" s="245">
        <v>4.4418910814956476</v>
      </c>
      <c r="DQ74" s="245">
        <v>4.3423541789254303</v>
      </c>
      <c r="DR74" s="245">
        <v>4.1788620314876743</v>
      </c>
      <c r="DS74" s="245">
        <v>4.295630591621399</v>
      </c>
      <c r="DT74" s="245">
        <v>4.2522662059265004</v>
      </c>
      <c r="DU74" s="245">
        <v>5.770419079005868</v>
      </c>
      <c r="DV74" s="245">
        <v>5.3938541566810843</v>
      </c>
      <c r="DW74" s="245">
        <v>4.4191998417624321</v>
      </c>
      <c r="DX74" s="245">
        <v>3.5683540647355692</v>
      </c>
      <c r="DY74" s="245">
        <v>3.3367574683277357</v>
      </c>
      <c r="DZ74" s="245">
        <v>5.8550691337118561</v>
      </c>
      <c r="EA74" s="245">
        <v>9.4258629397665992</v>
      </c>
      <c r="EB74" s="245"/>
    </row>
    <row r="75" spans="1:132" s="112" customFormat="1" x14ac:dyDescent="0.3">
      <c r="A75" s="112" t="s">
        <v>148</v>
      </c>
      <c r="B75" s="8" t="s">
        <v>149</v>
      </c>
      <c r="C75" s="134" t="s">
        <v>144</v>
      </c>
      <c r="D75" s="112" t="s">
        <v>145</v>
      </c>
      <c r="E75" s="112" t="s">
        <v>146</v>
      </c>
      <c r="F75" s="112" t="s">
        <v>147</v>
      </c>
      <c r="G75" s="112">
        <v>31080</v>
      </c>
      <c r="H75" s="113">
        <v>33694</v>
      </c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>
        <v>-1.6252054635121822</v>
      </c>
      <c r="Y75" s="245">
        <v>-0.80091387057558039</v>
      </c>
      <c r="Z75" s="245">
        <v>-0.1593013211258906</v>
      </c>
      <c r="AA75" s="245">
        <v>3.1310935942288162E-2</v>
      </c>
      <c r="AB75" s="245">
        <v>0.58164582113711716</v>
      </c>
      <c r="AC75" s="245">
        <v>1.6288129416477097</v>
      </c>
      <c r="AD75" s="245">
        <v>0.55932590748087629</v>
      </c>
      <c r="AE75" s="245">
        <v>0.35522056355830733</v>
      </c>
      <c r="AF75" s="245">
        <v>5.7980933913890767E-2</v>
      </c>
      <c r="AG75" s="245">
        <v>-0.57671136526251532</v>
      </c>
      <c r="AH75" s="245">
        <v>1.4561492609080053</v>
      </c>
      <c r="AI75" s="245">
        <v>2.4764157180922881</v>
      </c>
      <c r="AJ75" s="245">
        <v>2.2002333460366041</v>
      </c>
      <c r="AK75" s="245">
        <v>3.8404922858458188</v>
      </c>
      <c r="AL75" s="245">
        <v>3.6908527751750819</v>
      </c>
      <c r="AM75" s="245">
        <v>4.0180320057262113</v>
      </c>
      <c r="AN75" s="245">
        <v>5.663522871461165</v>
      </c>
      <c r="AO75" s="245">
        <v>5.5379502655306547</v>
      </c>
      <c r="AP75" s="245">
        <v>6.0016105407821145</v>
      </c>
      <c r="AQ75" s="245">
        <v>6.1866431372556079</v>
      </c>
      <c r="AR75" s="245">
        <v>6.6999440802372012</v>
      </c>
      <c r="AS75" s="245">
        <v>7.514310968742226</v>
      </c>
      <c r="AT75" s="245">
        <v>7.6321356145648442</v>
      </c>
      <c r="AU75" s="245">
        <v>8.4238408465922348</v>
      </c>
      <c r="AV75" s="245">
        <v>9.0207086345874554</v>
      </c>
      <c r="AW75" s="245">
        <v>10.126999189764218</v>
      </c>
      <c r="AX75" s="245">
        <v>11.062316423172547</v>
      </c>
      <c r="AY75" s="245">
        <v>11.02790198437468</v>
      </c>
      <c r="AZ75" s="245">
        <v>9.6990555317371072</v>
      </c>
      <c r="BA75" s="245">
        <v>8.2677035493300721</v>
      </c>
      <c r="BB75" s="245">
        <v>9.5392051874174424</v>
      </c>
      <c r="BC75" s="245">
        <v>10.681018236041922</v>
      </c>
      <c r="BD75" s="245">
        <v>12.308087148626957</v>
      </c>
      <c r="BE75" s="245">
        <v>11.675982122518514</v>
      </c>
      <c r="BF75" s="245">
        <v>8.9187336451697874</v>
      </c>
      <c r="BG75" s="245">
        <v>6.3507834374059557</v>
      </c>
      <c r="BH75" s="245">
        <v>4.1108237152328515</v>
      </c>
      <c r="BI75" s="245">
        <v>3.3944634103531808</v>
      </c>
      <c r="BJ75" s="245">
        <v>2.5295914861323823</v>
      </c>
      <c r="BK75" s="245">
        <v>3.4500870910180703</v>
      </c>
      <c r="BL75" s="245">
        <v>4.9052557908528076</v>
      </c>
      <c r="BM75" s="245">
        <v>7.2919003939576985</v>
      </c>
      <c r="BN75" s="245">
        <v>10.787191075644621</v>
      </c>
      <c r="BO75" s="245">
        <v>12.145327960377076</v>
      </c>
      <c r="BP75" s="245">
        <v>12.619840562726258</v>
      </c>
      <c r="BQ75" s="245">
        <v>12.148354405348751</v>
      </c>
      <c r="BR75" s="245">
        <v>10.312194605955389</v>
      </c>
      <c r="BS75" s="245">
        <v>9.3410040654288817</v>
      </c>
      <c r="BT75" s="245">
        <v>9.2741303758266334</v>
      </c>
      <c r="BU75" s="245">
        <v>10.04400946989767</v>
      </c>
      <c r="BV75" s="245">
        <v>8.9891017154435406</v>
      </c>
      <c r="BW75" s="245">
        <v>6.7118664656506848</v>
      </c>
      <c r="BX75" s="245">
        <v>2.8192239671895742</v>
      </c>
      <c r="BY75" s="245">
        <v>-3.1175355506371822</v>
      </c>
      <c r="BZ75" s="245">
        <v>-5.514432121326025</v>
      </c>
      <c r="CA75" s="245">
        <v>-6.5053911055996334</v>
      </c>
      <c r="CB75" s="245">
        <v>-6.6258512382630776</v>
      </c>
      <c r="CC75" s="245">
        <v>-5.9866954067160281</v>
      </c>
      <c r="CD75" s="245">
        <v>-6.2456002514047881</v>
      </c>
      <c r="CE75" s="245">
        <v>-7.0365214225345234</v>
      </c>
      <c r="CF75" s="245">
        <v>-8.7787328298661524</v>
      </c>
      <c r="CG75" s="245">
        <v>-10.275387918202924</v>
      </c>
      <c r="CH75" s="245">
        <v>-12.401838502327745</v>
      </c>
      <c r="CI75" s="245">
        <v>-15.460689337319542</v>
      </c>
      <c r="CJ75" s="245">
        <v>-16.292598240044946</v>
      </c>
      <c r="CK75" s="245">
        <v>-15.299699892058113</v>
      </c>
      <c r="CL75" s="245">
        <v>-12.651561549177831</v>
      </c>
      <c r="CM75" s="245">
        <v>-8.3863510272383532</v>
      </c>
      <c r="CN75" s="245">
        <v>-3.7544516138315656</v>
      </c>
      <c r="CO75" s="245">
        <v>-1.5095865318937081</v>
      </c>
      <c r="CP75" s="245">
        <v>-0.87935924924592868</v>
      </c>
      <c r="CQ75" s="245">
        <v>1.3651488456056549</v>
      </c>
      <c r="CR75" s="245">
        <v>1.9872741106346985</v>
      </c>
      <c r="CS75" s="245">
        <v>4.7766427338832376</v>
      </c>
      <c r="CT75" s="245">
        <v>6.2879354886867356</v>
      </c>
      <c r="CU75" s="245">
        <v>5.1385274470585891</v>
      </c>
      <c r="CV75" s="245">
        <v>4.0095698978016081</v>
      </c>
      <c r="CW75" s="245">
        <v>1.376155515552038</v>
      </c>
      <c r="CX75" s="245">
        <v>1.78541864619545</v>
      </c>
      <c r="CY75" s="245">
        <v>2.5057864845829019</v>
      </c>
      <c r="CZ75" s="245">
        <v>2.6073016571955305</v>
      </c>
      <c r="DA75" s="245">
        <v>3.2227250975968222</v>
      </c>
      <c r="DB75" s="245">
        <v>3.0017090110381925</v>
      </c>
      <c r="DC75" s="245">
        <v>2.9129273882797753</v>
      </c>
      <c r="DD75" s="245">
        <v>4.1967145721243115</v>
      </c>
      <c r="DE75" s="245">
        <v>5.2113092839577737</v>
      </c>
      <c r="DF75" s="245">
        <v>5.0220081483101433</v>
      </c>
      <c r="DG75" s="245">
        <v>5.3005379693722325</v>
      </c>
      <c r="DH75" s="245">
        <v>5.2509942544510588</v>
      </c>
      <c r="DI75" s="245">
        <v>5.9118184325168199</v>
      </c>
      <c r="DJ75" s="245">
        <v>5.8730031316673719</v>
      </c>
      <c r="DK75" s="245">
        <v>5.3144791600063757</v>
      </c>
      <c r="DL75" s="245">
        <v>4.400946920011207</v>
      </c>
      <c r="DM75" s="245">
        <v>3.0009544261069965</v>
      </c>
      <c r="DN75" s="245">
        <v>3.6712530880207006</v>
      </c>
      <c r="DO75" s="245">
        <v>4.8231634039382802</v>
      </c>
      <c r="DP75" s="245">
        <v>6.0953904360957312</v>
      </c>
      <c r="DQ75" s="245">
        <v>6.2224603483552929</v>
      </c>
      <c r="DR75" s="245">
        <v>6.03723602093386</v>
      </c>
      <c r="DS75" s="245">
        <v>5.204954869311611</v>
      </c>
      <c r="DT75" s="245">
        <v>3.1853357671390636</v>
      </c>
      <c r="DU75" s="245">
        <v>2.1815448208640071</v>
      </c>
      <c r="DV75" s="245">
        <v>-0.91639959496024381</v>
      </c>
      <c r="DW75" s="245">
        <v>-3.3488124221351216</v>
      </c>
      <c r="DX75" s="245">
        <v>-3.3212460005846212</v>
      </c>
      <c r="DY75" s="245">
        <v>-1.7653577755482035</v>
      </c>
      <c r="DZ75" s="245">
        <v>5.0922535050840096</v>
      </c>
      <c r="EA75" s="245">
        <v>12.274310195344098</v>
      </c>
      <c r="EB75" s="245"/>
    </row>
    <row r="76" spans="1:132" s="112" customFormat="1" x14ac:dyDescent="0.3">
      <c r="A76" s="135" t="s">
        <v>152</v>
      </c>
      <c r="B76" s="8" t="s">
        <v>153</v>
      </c>
      <c r="C76" s="134" t="s">
        <v>144</v>
      </c>
      <c r="D76" s="112" t="s">
        <v>145</v>
      </c>
      <c r="E76" s="112" t="s">
        <v>146</v>
      </c>
      <c r="F76" s="112" t="s">
        <v>147</v>
      </c>
      <c r="G76" s="112">
        <v>37980</v>
      </c>
      <c r="H76" s="113">
        <v>33694</v>
      </c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>
        <v>7.5876362746590233</v>
      </c>
      <c r="Y76" s="245">
        <v>9.3624330358470971</v>
      </c>
      <c r="Z76" s="245">
        <v>10.5501845190176</v>
      </c>
      <c r="AA76" s="245">
        <v>11.412292299601482</v>
      </c>
      <c r="AB76" s="245">
        <v>11.391494978070977</v>
      </c>
      <c r="AC76" s="245">
        <v>11.570225000463948</v>
      </c>
      <c r="AD76" s="245">
        <v>9.1897709218936718</v>
      </c>
      <c r="AE76" s="245">
        <v>6.5561402840327574</v>
      </c>
      <c r="AF76" s="245">
        <v>3.9036990065329742</v>
      </c>
      <c r="AG76" s="245">
        <v>1.0933883498457524</v>
      </c>
      <c r="AH76" s="245">
        <v>1.5351147182083107</v>
      </c>
      <c r="AI76" s="245">
        <v>2.9443052168849473</v>
      </c>
      <c r="AJ76" s="245">
        <v>3.9707052737487327</v>
      </c>
      <c r="AK76" s="245">
        <v>6.3974648000468424</v>
      </c>
      <c r="AL76" s="245">
        <v>5.9970295306398764</v>
      </c>
      <c r="AM76" s="245">
        <v>4.8894949835649344</v>
      </c>
      <c r="AN76" s="245">
        <v>3.9781787973203961</v>
      </c>
      <c r="AO76" s="245">
        <v>2.5947215309340517</v>
      </c>
      <c r="AP76" s="245">
        <v>2.8003759263317782</v>
      </c>
      <c r="AQ76" s="245">
        <v>3.0804885616861166</v>
      </c>
      <c r="AR76" s="245">
        <v>5.3027966562393161</v>
      </c>
      <c r="AS76" s="245">
        <v>7.5875817937924621</v>
      </c>
      <c r="AT76" s="245">
        <v>9.1013055780486116</v>
      </c>
      <c r="AU76" s="245">
        <v>10.714788127442286</v>
      </c>
      <c r="AV76" s="245">
        <v>10.740785481308309</v>
      </c>
      <c r="AW76" s="245">
        <v>9.8251911811342652</v>
      </c>
      <c r="AX76" s="245">
        <v>8.0655386864491234</v>
      </c>
      <c r="AY76" s="245">
        <v>5.8293528212589214</v>
      </c>
      <c r="AZ76" s="245">
        <v>2.2291274486816346</v>
      </c>
      <c r="BA76" s="245">
        <v>-0.84643517954485026</v>
      </c>
      <c r="BB76" s="245">
        <v>-0.9327439723531904</v>
      </c>
      <c r="BC76" s="245">
        <v>-0.85228839537060219</v>
      </c>
      <c r="BD76" s="245">
        <v>1.1744187986273755</v>
      </c>
      <c r="BE76" s="245">
        <v>3.8348567582002309</v>
      </c>
      <c r="BF76" s="245">
        <v>4.6488006966881583</v>
      </c>
      <c r="BG76" s="245">
        <v>5.7694869242595441</v>
      </c>
      <c r="BH76" s="245">
        <v>5.9829178156557639</v>
      </c>
      <c r="BI76" s="245">
        <v>5.6561150534686178</v>
      </c>
      <c r="BJ76" s="245">
        <v>5.4415650542615293</v>
      </c>
      <c r="BK76" s="245">
        <v>6.6633787908187276</v>
      </c>
      <c r="BL76" s="245">
        <v>8.1200574198405544</v>
      </c>
      <c r="BM76" s="245">
        <v>10.102568049888166</v>
      </c>
      <c r="BN76" s="245">
        <v>12.116776240182773</v>
      </c>
      <c r="BO76" s="245">
        <v>11.764721549709623</v>
      </c>
      <c r="BP76" s="245">
        <v>11.941482961152623</v>
      </c>
      <c r="BQ76" s="245">
        <v>11.994162287741677</v>
      </c>
      <c r="BR76" s="245">
        <v>11.005726159583718</v>
      </c>
      <c r="BS76" s="245">
        <v>10.819035115390985</v>
      </c>
      <c r="BT76" s="245">
        <v>9.9984842143397614</v>
      </c>
      <c r="BU76" s="245">
        <v>9.1670522167793038</v>
      </c>
      <c r="BV76" s="245">
        <v>7.4203317519735466</v>
      </c>
      <c r="BW76" s="245">
        <v>4.7940721261919919</v>
      </c>
      <c r="BX76" s="245">
        <v>1.7204547213565933</v>
      </c>
      <c r="BY76" s="245">
        <v>-2.347512795867627</v>
      </c>
      <c r="BZ76" s="245">
        <v>-3.6509010815079241</v>
      </c>
      <c r="CA76" s="245">
        <v>-3.436092615535332</v>
      </c>
      <c r="CB76" s="245">
        <v>-2.8699049049074308</v>
      </c>
      <c r="CC76" s="245">
        <v>-2.5180827046831746</v>
      </c>
      <c r="CD76" s="245">
        <v>-2.7833973706286885</v>
      </c>
      <c r="CE76" s="245">
        <v>-4.0402095025727958</v>
      </c>
      <c r="CF76" s="245">
        <v>-6.6349407463160581</v>
      </c>
      <c r="CG76" s="245">
        <v>-8.88941694702687</v>
      </c>
      <c r="CH76" s="245">
        <v>-11.951066993669057</v>
      </c>
      <c r="CI76" s="245">
        <v>-14.965579661198955</v>
      </c>
      <c r="CJ76" s="245">
        <v>-15.004666035864425</v>
      </c>
      <c r="CK76" s="245">
        <v>-13.221225506489665</v>
      </c>
      <c r="CL76" s="245">
        <v>-8.8972046129006781</v>
      </c>
      <c r="CM76" s="245">
        <v>-4.2055121366387418</v>
      </c>
      <c r="CN76" s="245">
        <v>0.28190739159249367</v>
      </c>
      <c r="CO76" s="245">
        <v>2.5172153591131545</v>
      </c>
      <c r="CP76" s="245">
        <v>1.5343680262227799</v>
      </c>
      <c r="CQ76" s="245">
        <v>2.2370057682535349</v>
      </c>
      <c r="CR76" s="245">
        <v>1.4880919691656518</v>
      </c>
      <c r="CS76" s="245">
        <v>3.593140691377565</v>
      </c>
      <c r="CT76" s="245">
        <v>4.4557954960500785</v>
      </c>
      <c r="CU76" s="245">
        <v>3.8054475823781186</v>
      </c>
      <c r="CV76" s="245">
        <v>3.8902497927909416</v>
      </c>
      <c r="CW76" s="245">
        <v>2.2193041574347392</v>
      </c>
      <c r="CX76" s="245">
        <v>4.5810758907286031</v>
      </c>
      <c r="CY76" s="245">
        <v>6.9286779721184439</v>
      </c>
      <c r="CZ76" s="245">
        <v>7.1031966749772275</v>
      </c>
      <c r="DA76" s="245">
        <v>5.9580312676125526</v>
      </c>
      <c r="DB76" s="245">
        <v>3.709755564524976</v>
      </c>
      <c r="DC76" s="245">
        <v>1.5536068992384933</v>
      </c>
      <c r="DD76" s="245">
        <v>1.5079829587981166</v>
      </c>
      <c r="DE76" s="245">
        <v>2.5706203752259937</v>
      </c>
      <c r="DF76" s="245">
        <v>2.2554560089895483</v>
      </c>
      <c r="DG76" s="245">
        <v>2.5050524116613397</v>
      </c>
      <c r="DH76" s="245">
        <v>2.5079909227118007</v>
      </c>
      <c r="DI76" s="245">
        <v>3.5454468057910153</v>
      </c>
      <c r="DJ76" s="245">
        <v>4.3006349861646678</v>
      </c>
      <c r="DK76" s="245">
        <v>4.0520758712535434</v>
      </c>
      <c r="DL76" s="245">
        <v>3.2489869583671114</v>
      </c>
      <c r="DM76" s="245">
        <v>1.4323399519086588</v>
      </c>
      <c r="DN76" s="245">
        <v>0.91492913809332588</v>
      </c>
      <c r="DO76" s="245">
        <v>1.3565904355693486</v>
      </c>
      <c r="DP76" s="245">
        <v>2.2639307466461296</v>
      </c>
      <c r="DQ76" s="245">
        <v>2.6066367332387244</v>
      </c>
      <c r="DR76" s="245">
        <v>3.346510235244835</v>
      </c>
      <c r="DS76" s="245">
        <v>3.5400231985821242</v>
      </c>
      <c r="DT76" s="245">
        <v>3.339561672786092</v>
      </c>
      <c r="DU76" s="245">
        <v>3.9357115003371024</v>
      </c>
      <c r="DV76" s="245">
        <v>2.4739356003141899</v>
      </c>
      <c r="DW76" s="245">
        <v>1.41171691573363</v>
      </c>
      <c r="DX76" s="245">
        <v>1.0530491925768903</v>
      </c>
      <c r="DY76" s="245">
        <v>2.2588826756019178</v>
      </c>
      <c r="DZ76" s="245">
        <v>7.3654006835429335</v>
      </c>
      <c r="EA76" s="245">
        <v>13.594484005904159</v>
      </c>
      <c r="EB76" s="245"/>
    </row>
    <row r="77" spans="1:132" s="108" customFormat="1" x14ac:dyDescent="0.3">
      <c r="A77" s="108" t="s">
        <v>159</v>
      </c>
      <c r="B77" s="15" t="s">
        <v>151</v>
      </c>
      <c r="C77" s="144" t="s">
        <v>156</v>
      </c>
      <c r="D77" s="108" t="s">
        <v>157</v>
      </c>
      <c r="E77" s="108" t="s">
        <v>146</v>
      </c>
      <c r="F77" s="108" t="s">
        <v>143</v>
      </c>
      <c r="G77" s="108">
        <v>16980</v>
      </c>
      <c r="H77" s="117">
        <v>25658</v>
      </c>
      <c r="I77" s="246"/>
      <c r="J77" s="246"/>
      <c r="K77" s="246"/>
      <c r="L77" s="246"/>
      <c r="M77" s="246"/>
      <c r="N77" s="246"/>
      <c r="O77" s="246"/>
      <c r="P77" s="246">
        <v>11.134477734650863</v>
      </c>
      <c r="Q77" s="246">
        <v>11.216535118502911</v>
      </c>
      <c r="R77" s="246">
        <v>9.1180785868803689</v>
      </c>
      <c r="S77" s="246">
        <v>7.0054884273277844</v>
      </c>
      <c r="T77" s="246">
        <v>4.8458933247056404</v>
      </c>
      <c r="U77" s="246">
        <v>3.1779954185349033</v>
      </c>
      <c r="V77" s="246">
        <v>3.3479135421093598</v>
      </c>
      <c r="W77" s="246">
        <v>4.2154107896854427</v>
      </c>
      <c r="X77" s="246">
        <v>3.5944854871482619</v>
      </c>
      <c r="Y77" s="246">
        <v>3.0345455006312396</v>
      </c>
      <c r="Z77" s="246">
        <v>2.4169360088876295</v>
      </c>
      <c r="AA77" s="246">
        <v>1.8784002428011968</v>
      </c>
      <c r="AB77" s="246">
        <v>1.3801520672940044</v>
      </c>
      <c r="AC77" s="246">
        <v>2.6849358535462353</v>
      </c>
      <c r="AD77" s="246">
        <v>2.6966652347551148</v>
      </c>
      <c r="AE77" s="246">
        <v>1.9105424177427561</v>
      </c>
      <c r="AF77" s="246">
        <v>2.6453451779844759</v>
      </c>
      <c r="AG77" s="246">
        <v>2.636070317434589</v>
      </c>
      <c r="AH77" s="246">
        <v>3.2346897881851273</v>
      </c>
      <c r="AI77" s="246">
        <v>4.3468718604044083</v>
      </c>
      <c r="AJ77" s="246">
        <v>3.5655063940145233</v>
      </c>
      <c r="AK77" s="246">
        <v>3.050468258609603</v>
      </c>
      <c r="AL77" s="246">
        <v>3.2291012739649489</v>
      </c>
      <c r="AM77" s="246">
        <v>2.746152700579255</v>
      </c>
      <c r="AN77" s="246">
        <v>3.7854184175751171</v>
      </c>
      <c r="AO77" s="246">
        <v>4.1907689552361109</v>
      </c>
      <c r="AP77" s="246">
        <v>4.266978952416066</v>
      </c>
      <c r="AQ77" s="246">
        <v>4.6857365770206041</v>
      </c>
      <c r="AR77" s="246">
        <v>4.5692213476890338</v>
      </c>
      <c r="AS77" s="246">
        <v>5.0795383350055321</v>
      </c>
      <c r="AT77" s="246">
        <v>4.0960005865734708</v>
      </c>
      <c r="AU77" s="246">
        <v>3.1135118916098459</v>
      </c>
      <c r="AV77" s="246">
        <v>3.3734472680097367</v>
      </c>
      <c r="AW77" s="246">
        <v>1.8207801501206826</v>
      </c>
      <c r="AX77" s="246">
        <v>2.6251866802419466</v>
      </c>
      <c r="AY77" s="246">
        <v>4.3357104260978057</v>
      </c>
      <c r="AZ77" s="246">
        <v>3.4889804518959808</v>
      </c>
      <c r="BA77" s="246">
        <v>6.1101545370428401</v>
      </c>
      <c r="BB77" s="246">
        <v>7.1775341452314869</v>
      </c>
      <c r="BC77" s="246">
        <v>8.8187074538637251</v>
      </c>
      <c r="BD77" s="246">
        <v>11.08883696093725</v>
      </c>
      <c r="BE77" s="246">
        <v>10.229710054616767</v>
      </c>
      <c r="BF77" s="246">
        <v>11.287136453701574</v>
      </c>
      <c r="BG77" s="246">
        <v>10.448729914343758</v>
      </c>
      <c r="BH77" s="246">
        <v>10.703347983654625</v>
      </c>
      <c r="BI77" s="246">
        <v>9.9337911878691916</v>
      </c>
      <c r="BJ77" s="246">
        <v>8.9635754965758121</v>
      </c>
      <c r="BK77" s="246">
        <v>7.7060014888579804</v>
      </c>
      <c r="BL77" s="246">
        <v>6.3523893929962201</v>
      </c>
      <c r="BM77" s="246">
        <v>8.4169970168715871</v>
      </c>
      <c r="BN77" s="246">
        <v>8.0048500500407691</v>
      </c>
      <c r="BO77" s="246">
        <v>8.9586206256892105</v>
      </c>
      <c r="BP77" s="246">
        <v>9.6399374656005197</v>
      </c>
      <c r="BQ77" s="246">
        <v>8.327378410698941</v>
      </c>
      <c r="BR77" s="246">
        <v>8.7338744525943071</v>
      </c>
      <c r="BS77" s="246">
        <v>9.0940324563569632</v>
      </c>
      <c r="BT77" s="246">
        <v>9.6523097827261601</v>
      </c>
      <c r="BU77" s="246">
        <v>10.418842622773111</v>
      </c>
      <c r="BV77" s="246">
        <v>9.4255040417983444</v>
      </c>
      <c r="BW77" s="246">
        <v>7.059716930437661</v>
      </c>
      <c r="BX77" s="246">
        <v>4.519622755886755</v>
      </c>
      <c r="BY77" s="246">
        <v>2.2257584328639046</v>
      </c>
      <c r="BZ77" s="246">
        <v>1.4398018105955162</v>
      </c>
      <c r="CA77" s="246">
        <v>1.6195384028351096</v>
      </c>
      <c r="CB77" s="246">
        <v>0.7199323750612967</v>
      </c>
      <c r="CC77" s="246">
        <v>-1.2884954929399828</v>
      </c>
      <c r="CD77" s="246">
        <v>-4.0158408489598205</v>
      </c>
      <c r="CE77" s="246">
        <v>-7.6676786999861868</v>
      </c>
      <c r="CF77" s="246">
        <v>-11.117824627925346</v>
      </c>
      <c r="CG77" s="246">
        <v>-14.378246415041859</v>
      </c>
      <c r="CH77" s="246">
        <v>-18.096368208318086</v>
      </c>
      <c r="CI77" s="246">
        <v>-19.813440586096885</v>
      </c>
      <c r="CJ77" s="246">
        <v>-18.720055604550396</v>
      </c>
      <c r="CK77" s="246">
        <v>-15.390214623844042</v>
      </c>
      <c r="CL77" s="246">
        <v>-9.3972551606310457</v>
      </c>
      <c r="CM77" s="246">
        <v>-5.461674956631148</v>
      </c>
      <c r="CN77" s="246">
        <v>-3.3754574846548278</v>
      </c>
      <c r="CO77" s="246">
        <v>-4.9100751598633909</v>
      </c>
      <c r="CP77" s="246">
        <v>-7.5999616135366059</v>
      </c>
      <c r="CQ77" s="246">
        <v>-7.9566463980736541</v>
      </c>
      <c r="CR77" s="246">
        <v>-9.9538338244468623</v>
      </c>
      <c r="CS77" s="246">
        <v>-6.8496789114488132</v>
      </c>
      <c r="CT77" s="246">
        <v>-3.6351786068215346</v>
      </c>
      <c r="CU77" s="246">
        <v>-2.5183159948526095</v>
      </c>
      <c r="CV77" s="246">
        <v>0.98991097287491869</v>
      </c>
      <c r="CW77" s="246">
        <v>0.9863981337588873</v>
      </c>
      <c r="CX77" s="246">
        <v>2.2041050809250082</v>
      </c>
      <c r="CY77" s="246">
        <v>5.9512439808668836</v>
      </c>
      <c r="CZ77" s="246">
        <v>8.4009052373913171</v>
      </c>
      <c r="DA77" s="246">
        <v>9.8887879999496953</v>
      </c>
      <c r="DB77" s="246">
        <v>9.7512049907186977</v>
      </c>
      <c r="DC77" s="246">
        <v>8.696886974576099</v>
      </c>
      <c r="DD77" s="246">
        <v>7.3394490288217336</v>
      </c>
      <c r="DE77" s="246">
        <v>7.2955951180279044</v>
      </c>
      <c r="DF77" s="246">
        <v>7.097779406027084</v>
      </c>
      <c r="DG77" s="246">
        <v>5.9494539176364869</v>
      </c>
      <c r="DH77" s="246">
        <v>6.2701236129082378</v>
      </c>
      <c r="DI77" s="246">
        <v>6.5616299607699311</v>
      </c>
      <c r="DJ77" s="246">
        <v>6.7520176864205697</v>
      </c>
      <c r="DK77" s="246">
        <v>7.2639505851624433</v>
      </c>
      <c r="DL77" s="246">
        <v>7.4008845152167133</v>
      </c>
      <c r="DM77" s="246">
        <v>7.7198121878541093</v>
      </c>
      <c r="DN77" s="246">
        <v>7.8081999246113902</v>
      </c>
      <c r="DO77" s="246">
        <v>7.3434297100055179</v>
      </c>
      <c r="DP77" s="246">
        <v>6.4612818499990547</v>
      </c>
      <c r="DQ77" s="246">
        <v>5.5909741126077561</v>
      </c>
      <c r="DR77" s="246">
        <v>4.8044024152330111</v>
      </c>
      <c r="DS77" s="246">
        <v>4.5683333090598035</v>
      </c>
      <c r="DT77" s="246">
        <v>4.1228024955727749</v>
      </c>
      <c r="DU77" s="246">
        <v>2.9825922483726544</v>
      </c>
      <c r="DV77" s="246">
        <v>2.2490416454958071</v>
      </c>
      <c r="DW77" s="246">
        <v>1.7202137969611688</v>
      </c>
      <c r="DX77" s="246">
        <v>2.2122935683382021</v>
      </c>
      <c r="DY77" s="246">
        <v>3.5526855361138794</v>
      </c>
      <c r="DZ77" s="246">
        <v>3.6659738907272748</v>
      </c>
      <c r="EA77" s="246">
        <v>5.9665104747324582</v>
      </c>
      <c r="EB77" s="246"/>
    </row>
    <row r="78" spans="1:132" s="108" customFormat="1" x14ac:dyDescent="0.3">
      <c r="A78" s="108" t="s">
        <v>161</v>
      </c>
      <c r="B78" s="15" t="s">
        <v>155</v>
      </c>
      <c r="C78" s="144" t="s">
        <v>156</v>
      </c>
      <c r="D78" s="108" t="s">
        <v>157</v>
      </c>
      <c r="E78" s="108" t="s">
        <v>146</v>
      </c>
      <c r="F78" s="108" t="s">
        <v>143</v>
      </c>
      <c r="G78" s="108">
        <v>19820</v>
      </c>
      <c r="H78" s="117">
        <v>25658</v>
      </c>
      <c r="I78" s="246"/>
      <c r="J78" s="246"/>
      <c r="K78" s="246"/>
      <c r="L78" s="246"/>
      <c r="M78" s="246"/>
      <c r="N78" s="246"/>
      <c r="O78" s="246"/>
      <c r="P78" s="246">
        <v>6.1577070026080385</v>
      </c>
      <c r="Q78" s="246">
        <v>6.2661848963428817</v>
      </c>
      <c r="R78" s="246">
        <v>5.8361399777092773</v>
      </c>
      <c r="S78" s="246">
        <v>5.4849804181259092</v>
      </c>
      <c r="T78" s="246">
        <v>4.9280682496600479</v>
      </c>
      <c r="U78" s="246">
        <v>4.3926322876165003</v>
      </c>
      <c r="V78" s="246">
        <v>4.149882294356833</v>
      </c>
      <c r="W78" s="246">
        <v>3.9046016870729394</v>
      </c>
      <c r="X78" s="246">
        <v>3.8944724332196374</v>
      </c>
      <c r="Y78" s="246">
        <v>4.1334762142224992</v>
      </c>
      <c r="Z78" s="246">
        <v>4.3890326460154441</v>
      </c>
      <c r="AA78" s="246">
        <v>4.816845054100396</v>
      </c>
      <c r="AB78" s="246">
        <v>5.3383751063344329</v>
      </c>
      <c r="AC78" s="246">
        <v>5.9586705224739385</v>
      </c>
      <c r="AD78" s="246">
        <v>6.6858711914764415</v>
      </c>
      <c r="AE78" s="246">
        <v>7.3246137075191831</v>
      </c>
      <c r="AF78" s="246">
        <v>8.0803180904290741</v>
      </c>
      <c r="AG78" s="246">
        <v>8.4660840443720815</v>
      </c>
      <c r="AH78" s="246">
        <v>8.8279140988307852</v>
      </c>
      <c r="AI78" s="246">
        <v>9.1660812950126349</v>
      </c>
      <c r="AJ78" s="246">
        <v>9.2505578636297479</v>
      </c>
      <c r="AK78" s="246">
        <v>9.5281534744941521</v>
      </c>
      <c r="AL78" s="246">
        <v>9.5876593469039122</v>
      </c>
      <c r="AM78" s="246">
        <v>9.4120796542093803</v>
      </c>
      <c r="AN78" s="246">
        <v>9.2294407578830189</v>
      </c>
      <c r="AO78" s="246">
        <v>8.8516711590570054</v>
      </c>
      <c r="AP78" s="246">
        <v>8.3578400310604604</v>
      </c>
      <c r="AQ78" s="246">
        <v>8.0231858645486014</v>
      </c>
      <c r="AR78" s="246">
        <v>7.6710615072412445</v>
      </c>
      <c r="AS78" s="246">
        <v>7.4784369887043916</v>
      </c>
      <c r="AT78" s="246">
        <v>7.6175001283223285</v>
      </c>
      <c r="AU78" s="246">
        <v>7.8835328612501936</v>
      </c>
      <c r="AV78" s="246">
        <v>8.1966709386114918</v>
      </c>
      <c r="AW78" s="246">
        <v>8.5734659253633474</v>
      </c>
      <c r="AX78" s="246">
        <v>8.4133337773516299</v>
      </c>
      <c r="AY78" s="246">
        <v>7.8312685017966244</v>
      </c>
      <c r="AZ78" s="246">
        <v>7.2133835839328562</v>
      </c>
      <c r="BA78" s="246">
        <v>6.3931119185913268</v>
      </c>
      <c r="BB78" s="246">
        <v>6.209158378554144</v>
      </c>
      <c r="BC78" s="246">
        <v>6.4603135278368642</v>
      </c>
      <c r="BD78" s="246">
        <v>6.7176354942980563</v>
      </c>
      <c r="BE78" s="246">
        <v>6.9664464748152977</v>
      </c>
      <c r="BF78" s="246">
        <v>6.8805317697493704</v>
      </c>
      <c r="BG78" s="246">
        <v>6.512249428426804</v>
      </c>
      <c r="BH78" s="246">
        <v>6.111983540137583</v>
      </c>
      <c r="BI78" s="246">
        <v>5.6739692635498145</v>
      </c>
      <c r="BJ78" s="246">
        <v>5.2213368888767659</v>
      </c>
      <c r="BK78" s="246">
        <v>4.8177762078245188</v>
      </c>
      <c r="BL78" s="246">
        <v>4.6785009769669701</v>
      </c>
      <c r="BM78" s="246">
        <v>4.6690821577681252</v>
      </c>
      <c r="BN78" s="246">
        <v>4.6797896484556487</v>
      </c>
      <c r="BO78" s="246">
        <v>4.8947651470454598</v>
      </c>
      <c r="BP78" s="246">
        <v>4.7645207167096295</v>
      </c>
      <c r="BQ78" s="246">
        <v>4.5792022783766244</v>
      </c>
      <c r="BR78" s="246">
        <v>4.5280254158708528</v>
      </c>
      <c r="BS78" s="246">
        <v>4.3345732075236549</v>
      </c>
      <c r="BT78" s="246">
        <v>3.8185996555105621</v>
      </c>
      <c r="BU78" s="246">
        <v>2.9268140052433744</v>
      </c>
      <c r="BV78" s="246">
        <v>1.8529332256643407</v>
      </c>
      <c r="BW78" s="246">
        <v>0.67885565807386661</v>
      </c>
      <c r="BX78" s="246">
        <v>-0.32091273296673101</v>
      </c>
      <c r="BY78" s="246">
        <v>-1.3940672029840488</v>
      </c>
      <c r="BZ78" s="246">
        <v>-2.9590944658620488</v>
      </c>
      <c r="CA78" s="246">
        <v>-5.1882735612482263</v>
      </c>
      <c r="CB78" s="246">
        <v>-6.8529281378131133</v>
      </c>
      <c r="CC78" s="246">
        <v>-7.6199543998166881</v>
      </c>
      <c r="CD78" s="246">
        <v>-8.0747796694737506</v>
      </c>
      <c r="CE78" s="246">
        <v>-8.175764280651606</v>
      </c>
      <c r="CF78" s="246">
        <v>-9.8134057318191488</v>
      </c>
      <c r="CG78" s="246">
        <v>-12.15398057407107</v>
      </c>
      <c r="CH78" s="246">
        <v>-15.160039657658631</v>
      </c>
      <c r="CI78" s="246">
        <v>-18.169399429774504</v>
      </c>
      <c r="CJ78" s="246">
        <v>-19.531945468987839</v>
      </c>
      <c r="CK78" s="246">
        <v>-20.647877320949512</v>
      </c>
      <c r="CL78" s="246">
        <v>-19.917504314124034</v>
      </c>
      <c r="CM78" s="246">
        <v>-17.247526373916347</v>
      </c>
      <c r="CN78" s="246">
        <v>-14.132593697315082</v>
      </c>
      <c r="CO78" s="246">
        <v>-10.685861687043143</v>
      </c>
      <c r="CP78" s="246">
        <v>-7.6517066475568027</v>
      </c>
      <c r="CQ78" s="246">
        <v>-6.0172389142197504</v>
      </c>
      <c r="CR78" s="246">
        <v>-4.7846779726462412</v>
      </c>
      <c r="CS78" s="246">
        <v>-3.4259061972066323</v>
      </c>
      <c r="CT78" s="246">
        <v>-2.2945183220853345</v>
      </c>
      <c r="CU78" s="246">
        <v>-1.1938396751199936</v>
      </c>
      <c r="CV78" s="246">
        <v>-0.40064905060604755</v>
      </c>
      <c r="CW78" s="246">
        <v>1.1082556456640589</v>
      </c>
      <c r="CX78" s="246">
        <v>2.5743117068815247</v>
      </c>
      <c r="CY78" s="246">
        <v>4.8622512489970831</v>
      </c>
      <c r="CZ78" s="246">
        <v>7.765459491301498</v>
      </c>
      <c r="DA78" s="246">
        <v>10.355111110787332</v>
      </c>
      <c r="DB78" s="246">
        <v>13.599145218076957</v>
      </c>
      <c r="DC78" s="246">
        <v>15.703287750465938</v>
      </c>
      <c r="DD78" s="246">
        <v>16.939698199495179</v>
      </c>
      <c r="DE78" s="246">
        <v>16.92426274173933</v>
      </c>
      <c r="DF78" s="246">
        <v>15.728198207434577</v>
      </c>
      <c r="DG78" s="246">
        <v>14.413711931287922</v>
      </c>
      <c r="DH78" s="246">
        <v>12.793602322952847</v>
      </c>
      <c r="DI78" s="246">
        <v>11.563094032897295</v>
      </c>
      <c r="DJ78" s="246">
        <v>10.210074480771926</v>
      </c>
      <c r="DK78" s="246">
        <v>9.0083025527324381</v>
      </c>
      <c r="DL78" s="246">
        <v>8.3378661976386041</v>
      </c>
      <c r="DM78" s="246">
        <v>7.9241695924690632</v>
      </c>
      <c r="DN78" s="246">
        <v>8.1167350385638741</v>
      </c>
      <c r="DO78" s="246">
        <v>8.4233620336474733</v>
      </c>
      <c r="DP78" s="246">
        <v>8.4492803241401848</v>
      </c>
      <c r="DQ78" s="246">
        <v>8.1538354124361447</v>
      </c>
      <c r="DR78" s="246">
        <v>7.5727789876038818</v>
      </c>
      <c r="DS78" s="246">
        <v>6.9249620630723694</v>
      </c>
      <c r="DT78" s="246">
        <v>6.2375820851024049</v>
      </c>
      <c r="DU78" s="246">
        <v>5.8005267694324756</v>
      </c>
      <c r="DV78" s="246">
        <v>5.253325622341336</v>
      </c>
      <c r="DW78" s="246">
        <v>4.776707591397388</v>
      </c>
      <c r="DX78" s="246">
        <v>4.7018587143522357</v>
      </c>
      <c r="DY78" s="246">
        <v>4.5208967043647883</v>
      </c>
      <c r="DZ78" s="246">
        <v>4.343940247922335</v>
      </c>
      <c r="EA78" s="246">
        <v>4.4787972648451921</v>
      </c>
      <c r="EB78" s="246"/>
    </row>
    <row r="79" spans="1:132" s="108" customFormat="1" x14ac:dyDescent="0.3">
      <c r="A79" s="108" t="s">
        <v>158</v>
      </c>
      <c r="B79" s="15" t="s">
        <v>149</v>
      </c>
      <c r="C79" s="144" t="s">
        <v>156</v>
      </c>
      <c r="D79" s="108" t="s">
        <v>157</v>
      </c>
      <c r="E79" s="108" t="s">
        <v>146</v>
      </c>
      <c r="F79" s="108" t="s">
        <v>143</v>
      </c>
      <c r="G79" s="108">
        <v>31080</v>
      </c>
      <c r="H79" s="117">
        <v>25658</v>
      </c>
      <c r="I79" s="246"/>
      <c r="J79" s="246"/>
      <c r="K79" s="246"/>
      <c r="L79" s="246"/>
      <c r="M79" s="246"/>
      <c r="N79" s="246"/>
      <c r="O79" s="246"/>
      <c r="P79" s="246">
        <v>-1.8062416089719133</v>
      </c>
      <c r="Q79" s="246">
        <v>-2.0802029375492208</v>
      </c>
      <c r="R79" s="246">
        <v>-2.0255989338103038</v>
      </c>
      <c r="S79" s="246">
        <v>-1.9014238495570002</v>
      </c>
      <c r="T79" s="246">
        <v>-2.7136762928351033</v>
      </c>
      <c r="U79" s="246">
        <v>-3.8397413013071544</v>
      </c>
      <c r="V79" s="246">
        <v>-5.014306251162564</v>
      </c>
      <c r="W79" s="246">
        <v>-6.2588831448838196</v>
      </c>
      <c r="X79" s="246">
        <v>-6.8951030656093799</v>
      </c>
      <c r="Y79" s="246">
        <v>-6.9490241133688482</v>
      </c>
      <c r="Z79" s="246">
        <v>-7.4676496767552125</v>
      </c>
      <c r="AA79" s="246">
        <v>-7.8565871816737811</v>
      </c>
      <c r="AB79" s="246">
        <v>-8.4875563317179896</v>
      </c>
      <c r="AC79" s="246">
        <v>-9.2584502120479506</v>
      </c>
      <c r="AD79" s="246">
        <v>-8.3725957080272533</v>
      </c>
      <c r="AE79" s="246">
        <v>-6.6111644287297739</v>
      </c>
      <c r="AF79" s="246">
        <v>-4.0420679657467309</v>
      </c>
      <c r="AG79" s="246">
        <v>-1.2434547710310233</v>
      </c>
      <c r="AH79" s="246">
        <v>-0.39589657350348301</v>
      </c>
      <c r="AI79" s="246">
        <v>-0.86501549446815573</v>
      </c>
      <c r="AJ79" s="246">
        <v>-1.7812526898994681</v>
      </c>
      <c r="AK79" s="246">
        <v>-2.8116540365970928</v>
      </c>
      <c r="AL79" s="246">
        <v>-2.4639601821396924</v>
      </c>
      <c r="AM79" s="246">
        <v>-0.98882157551428218</v>
      </c>
      <c r="AN79" s="246">
        <v>0.75180332593903809</v>
      </c>
      <c r="AO79" s="246">
        <v>3.0338762600104126</v>
      </c>
      <c r="AP79" s="246">
        <v>5.2594305181359884</v>
      </c>
      <c r="AQ79" s="246">
        <v>7.0069259224659675</v>
      </c>
      <c r="AR79" s="246">
        <v>8.427051773922086</v>
      </c>
      <c r="AS79" s="246">
        <v>8.9534772199316581</v>
      </c>
      <c r="AT79" s="246">
        <v>8.60888017352109</v>
      </c>
      <c r="AU79" s="246">
        <v>7.7955304245351771</v>
      </c>
      <c r="AV79" s="246">
        <v>6.7434948331700326</v>
      </c>
      <c r="AW79" s="246">
        <v>6.3734091005409628</v>
      </c>
      <c r="AX79" s="246">
        <v>5.7548400795686314</v>
      </c>
      <c r="AY79" s="246">
        <v>6.289127721833573</v>
      </c>
      <c r="AZ79" s="246">
        <v>9.2149069158515786</v>
      </c>
      <c r="BA79" s="246">
        <v>12.140087891651026</v>
      </c>
      <c r="BB79" s="246">
        <v>16.852149895311559</v>
      </c>
      <c r="BC79" s="246">
        <v>20.388927746333565</v>
      </c>
      <c r="BD79" s="246">
        <v>19.940124326813947</v>
      </c>
      <c r="BE79" s="246">
        <v>19.249293021184698</v>
      </c>
      <c r="BF79" s="246">
        <v>17.798063746807333</v>
      </c>
      <c r="BG79" s="246">
        <v>16.913647803421473</v>
      </c>
      <c r="BH79" s="246">
        <v>17.614945409704276</v>
      </c>
      <c r="BI79" s="246">
        <v>18.109258811625896</v>
      </c>
      <c r="BJ79" s="246">
        <v>17.691520844079886</v>
      </c>
      <c r="BK79" s="246">
        <v>16.974786510097889</v>
      </c>
      <c r="BL79" s="246">
        <v>17.443696207568699</v>
      </c>
      <c r="BM79" s="246">
        <v>18.578664013787531</v>
      </c>
      <c r="BN79" s="246">
        <v>21.415148294459279</v>
      </c>
      <c r="BO79" s="246">
        <v>26.207266605892716</v>
      </c>
      <c r="BP79" s="246">
        <v>28.41369013299061</v>
      </c>
      <c r="BQ79" s="246">
        <v>29.53492934990652</v>
      </c>
      <c r="BR79" s="246">
        <v>29.278318125643942</v>
      </c>
      <c r="BS79" s="246">
        <v>26.282181739713113</v>
      </c>
      <c r="BT79" s="246">
        <v>25.321633319450896</v>
      </c>
      <c r="BU79" s="246">
        <v>24.406853552455381</v>
      </c>
      <c r="BV79" s="246">
        <v>22.258963653328681</v>
      </c>
      <c r="BW79" s="246">
        <v>19.589232474303095</v>
      </c>
      <c r="BX79" s="246">
        <v>14.474819582814952</v>
      </c>
      <c r="BY79" s="246">
        <v>8.5185563364589996</v>
      </c>
      <c r="BZ79" s="246">
        <v>3.3948433553270485</v>
      </c>
      <c r="CA79" s="246">
        <v>-0.97045902045983812</v>
      </c>
      <c r="CB79" s="246">
        <v>-3.9612160422962619</v>
      </c>
      <c r="CC79" s="246">
        <v>-6.4493495809114449</v>
      </c>
      <c r="CD79" s="246">
        <v>-9.4295810560677449</v>
      </c>
      <c r="CE79" s="246">
        <v>-12.985254227117288</v>
      </c>
      <c r="CF79" s="246">
        <v>-17.138565997820979</v>
      </c>
      <c r="CG79" s="246">
        <v>-20.618092636701363</v>
      </c>
      <c r="CH79" s="246">
        <v>-23.330780122758437</v>
      </c>
      <c r="CI79" s="246">
        <v>-24.163274176310068</v>
      </c>
      <c r="CJ79" s="246">
        <v>-22.399418315364166</v>
      </c>
      <c r="CK79" s="246">
        <v>-19.256073021035931</v>
      </c>
      <c r="CL79" s="246">
        <v>-14.067417310935598</v>
      </c>
      <c r="CM79" s="246">
        <v>-8.4915818234484366</v>
      </c>
      <c r="CN79" s="246">
        <v>-4.5145940678126859</v>
      </c>
      <c r="CO79" s="246">
        <v>-1.946800659374905</v>
      </c>
      <c r="CP79" s="246">
        <v>-1.0878008517258344</v>
      </c>
      <c r="CQ79" s="246">
        <v>-1.1822166242651293</v>
      </c>
      <c r="CR79" s="246">
        <v>-1.1559376235897416</v>
      </c>
      <c r="CS79" s="246">
        <v>-0.5642512444995309</v>
      </c>
      <c r="CT79" s="246">
        <v>0.29701510741981146</v>
      </c>
      <c r="CU79" s="246">
        <v>1.326888731175917</v>
      </c>
      <c r="CV79" s="246">
        <v>2.5855717899835038</v>
      </c>
      <c r="CW79" s="246">
        <v>4.0953331399464581</v>
      </c>
      <c r="CX79" s="246">
        <v>6.1731928291591904</v>
      </c>
      <c r="CY79" s="246">
        <v>9.0930925174711401</v>
      </c>
      <c r="CZ79" s="246">
        <v>12.096738934253318</v>
      </c>
      <c r="DA79" s="246">
        <v>14.378904322110314</v>
      </c>
      <c r="DB79" s="246">
        <v>15.179677343801872</v>
      </c>
      <c r="DC79" s="246">
        <v>14.05542411957417</v>
      </c>
      <c r="DD79" s="246">
        <v>12.126519652032304</v>
      </c>
      <c r="DE79" s="246">
        <v>10.170047230202579</v>
      </c>
      <c r="DF79" s="246">
        <v>8.874160672588852</v>
      </c>
      <c r="DG79" s="246">
        <v>8.5698868394632068</v>
      </c>
      <c r="DH79" s="246">
        <v>8.5341576398342642</v>
      </c>
      <c r="DI79" s="246">
        <v>8.5312140351435559</v>
      </c>
      <c r="DJ79" s="246">
        <v>8.1354688611223676</v>
      </c>
      <c r="DK79" s="246">
        <v>7.3674195244146796</v>
      </c>
      <c r="DL79" s="246">
        <v>6.7850183069496941</v>
      </c>
      <c r="DM79" s="246">
        <v>6.3866508457030635</v>
      </c>
      <c r="DN79" s="246">
        <v>6.4086788227972145</v>
      </c>
      <c r="DO79" s="246">
        <v>6.6581210501964039</v>
      </c>
      <c r="DP79" s="246">
        <v>6.7493545972013402</v>
      </c>
      <c r="DQ79" s="246">
        <v>6.7706320380730061</v>
      </c>
      <c r="DR79" s="246">
        <v>6.6034637700520706</v>
      </c>
      <c r="DS79" s="246">
        <v>6.2503819596859262</v>
      </c>
      <c r="DT79" s="246">
        <v>5.6393544625569785</v>
      </c>
      <c r="DU79" s="246">
        <v>4.7959457931952301</v>
      </c>
      <c r="DV79" s="246">
        <v>3.8445946804722131</v>
      </c>
      <c r="DW79" s="246">
        <v>2.9972866436777679</v>
      </c>
      <c r="DX79" s="246">
        <v>2.7248532339357459</v>
      </c>
      <c r="DY79" s="246">
        <v>2.7638278869104931</v>
      </c>
      <c r="DZ79" s="246">
        <v>3.0583098534922892</v>
      </c>
      <c r="EA79" s="246">
        <v>3.4507546340328834</v>
      </c>
      <c r="EB79" s="246"/>
    </row>
    <row r="80" spans="1:132" s="108" customFormat="1" x14ac:dyDescent="0.3">
      <c r="A80" s="108" t="s">
        <v>160</v>
      </c>
      <c r="B80" s="15" t="s">
        <v>153</v>
      </c>
      <c r="C80" s="144" t="s">
        <v>156</v>
      </c>
      <c r="D80" s="108" t="s">
        <v>157</v>
      </c>
      <c r="E80" s="108" t="s">
        <v>146</v>
      </c>
      <c r="F80" s="108" t="s">
        <v>143</v>
      </c>
      <c r="G80" s="108">
        <v>37980</v>
      </c>
      <c r="H80" s="117">
        <v>25658</v>
      </c>
      <c r="I80" s="246"/>
      <c r="J80" s="246"/>
      <c r="K80" s="246"/>
      <c r="L80" s="246"/>
      <c r="M80" s="246"/>
      <c r="N80" s="246"/>
      <c r="O80" s="246"/>
      <c r="P80" s="246">
        <v>5.0841883023700518</v>
      </c>
      <c r="Q80" s="246">
        <v>6.0609758971302607</v>
      </c>
      <c r="R80" s="246">
        <v>4.9222181246578911</v>
      </c>
      <c r="S80" s="246">
        <v>1.6931182151075177</v>
      </c>
      <c r="T80" s="246">
        <v>1.3803633845850314</v>
      </c>
      <c r="U80" s="246">
        <v>-3.2099035081940106</v>
      </c>
      <c r="V80" s="246">
        <v>-4.1649415015997349</v>
      </c>
      <c r="W80" s="246">
        <v>0.30258701931380383</v>
      </c>
      <c r="X80" s="246">
        <v>-0.34601433863901143</v>
      </c>
      <c r="Y80" s="246">
        <v>3.1900858047352667</v>
      </c>
      <c r="Z80" s="246">
        <v>4.246506444958138</v>
      </c>
      <c r="AA80" s="246">
        <v>2.6621020170678635</v>
      </c>
      <c r="AB80" s="246">
        <v>1.632963159232232</v>
      </c>
      <c r="AC80" s="246">
        <v>-0.18285146523383197</v>
      </c>
      <c r="AD80" s="246">
        <v>-1.2424391273632853</v>
      </c>
      <c r="AE80" s="246">
        <v>-2.3073339211717099</v>
      </c>
      <c r="AF80" s="246">
        <v>-0.85261460704625947</v>
      </c>
      <c r="AG80" s="246">
        <v>1.3608128435102176</v>
      </c>
      <c r="AH80" s="246">
        <v>2.8737505772933631</v>
      </c>
      <c r="AI80" s="246">
        <v>3.4024171919036466</v>
      </c>
      <c r="AJ80" s="246">
        <v>3.4153654445435935</v>
      </c>
      <c r="AK80" s="246">
        <v>2.4129612089309145</v>
      </c>
      <c r="AL80" s="246">
        <v>2.2147021022965605</v>
      </c>
      <c r="AM80" s="246">
        <v>3.1436197145895628</v>
      </c>
      <c r="AN80" s="246">
        <v>3.7121458560475635</v>
      </c>
      <c r="AO80" s="246">
        <v>4.749578370241295</v>
      </c>
      <c r="AP80" s="246">
        <v>5.5638655996010558</v>
      </c>
      <c r="AQ80" s="246">
        <v>5.8176968612208499</v>
      </c>
      <c r="AR80" s="246">
        <v>3.259132335356512</v>
      </c>
      <c r="AS80" s="246">
        <v>0.87365737274813449</v>
      </c>
      <c r="AT80" s="246">
        <v>-1.8706697484226611</v>
      </c>
      <c r="AU80" s="246">
        <v>-5.4497840636792168</v>
      </c>
      <c r="AV80" s="246">
        <v>-4.5617400228361777</v>
      </c>
      <c r="AW80" s="246">
        <v>-5.086264552703363</v>
      </c>
      <c r="AX80" s="246">
        <v>-4.4610674880315511</v>
      </c>
      <c r="AY80" s="246">
        <v>-1.5976444438156174</v>
      </c>
      <c r="AZ80" s="246">
        <v>-0.87980831916119906</v>
      </c>
      <c r="BA80" s="246">
        <v>2.5699117671091622</v>
      </c>
      <c r="BB80" s="246">
        <v>4.5454924154086198</v>
      </c>
      <c r="BC80" s="246">
        <v>5.8156261134081992</v>
      </c>
      <c r="BD80" s="246">
        <v>8.8933043914312062</v>
      </c>
      <c r="BE80" s="246">
        <v>7.7301969376248048</v>
      </c>
      <c r="BF80" s="246">
        <v>9.2871075736858941</v>
      </c>
      <c r="BG80" s="246">
        <v>10.532049523821257</v>
      </c>
      <c r="BH80" s="246">
        <v>10.600680178264932</v>
      </c>
      <c r="BI80" s="246">
        <v>14.919496254064684</v>
      </c>
      <c r="BJ80" s="246">
        <v>15.20604220567404</v>
      </c>
      <c r="BK80" s="246">
        <v>15.806151019292642</v>
      </c>
      <c r="BL80" s="246">
        <v>14.808274778743991</v>
      </c>
      <c r="BM80" s="246">
        <v>10.91597042937444</v>
      </c>
      <c r="BN80" s="246">
        <v>10.731705268041235</v>
      </c>
      <c r="BO80" s="246">
        <v>9.4334400299815453</v>
      </c>
      <c r="BP80" s="246">
        <v>9.8785623808767209</v>
      </c>
      <c r="BQ80" s="246">
        <v>12.555206438709485</v>
      </c>
      <c r="BR80" s="246">
        <v>12.577126777895698</v>
      </c>
      <c r="BS80" s="246">
        <v>14.963221432556992</v>
      </c>
      <c r="BT80" s="246">
        <v>15.33818240793563</v>
      </c>
      <c r="BU80" s="246">
        <v>14.972772248895938</v>
      </c>
      <c r="BV80" s="246">
        <v>14.701578309021537</v>
      </c>
      <c r="BW80" s="246">
        <v>10.370777322718135</v>
      </c>
      <c r="BX80" s="246">
        <v>8.039501694769891</v>
      </c>
      <c r="BY80" s="246">
        <v>4.6786315875998108</v>
      </c>
      <c r="BZ80" s="246">
        <v>2.8199908440204124</v>
      </c>
      <c r="CA80" s="246">
        <v>2.9536391484592919</v>
      </c>
      <c r="CB80" s="246">
        <v>2.1447294981917326</v>
      </c>
      <c r="CC80" s="246">
        <v>1.6547877625920822</v>
      </c>
      <c r="CD80" s="246">
        <v>2.6296295657830111E-2</v>
      </c>
      <c r="CE80" s="246">
        <v>-0.85092390633365811</v>
      </c>
      <c r="CF80" s="246">
        <v>-2.7135581069747854</v>
      </c>
      <c r="CG80" s="246">
        <v>-3.6940772154798922</v>
      </c>
      <c r="CH80" s="246">
        <v>-5.4892483449254268</v>
      </c>
      <c r="CI80" s="246">
        <v>-7.0280778954607852</v>
      </c>
      <c r="CJ80" s="246">
        <v>-5.7621934459159991</v>
      </c>
      <c r="CK80" s="246">
        <v>-4.1234780921714922</v>
      </c>
      <c r="CL80" s="246">
        <v>-0.24962123381244319</v>
      </c>
      <c r="CM80" s="246">
        <v>2.0142920284555434</v>
      </c>
      <c r="CN80" s="246">
        <v>2.5971064876458674</v>
      </c>
      <c r="CO80" s="246">
        <v>0.81193609547940038</v>
      </c>
      <c r="CP80" s="246">
        <v>-1.4940715541878002</v>
      </c>
      <c r="CQ80" s="246">
        <v>-3.0900094809482934</v>
      </c>
      <c r="CR80" s="246">
        <v>-5.0936142253433703</v>
      </c>
      <c r="CS80" s="246">
        <v>-4.5445376329909148</v>
      </c>
      <c r="CT80" s="246">
        <v>-3.1402033862216001</v>
      </c>
      <c r="CU80" s="246">
        <v>-1.4396980945608511</v>
      </c>
      <c r="CV80" s="246">
        <v>1.3690744651449394</v>
      </c>
      <c r="CW80" s="246">
        <v>2.6312482822481269</v>
      </c>
      <c r="CX80" s="246">
        <v>2.9743446749700779</v>
      </c>
      <c r="CY80" s="246">
        <v>3.3598580458331404</v>
      </c>
      <c r="CZ80" s="246">
        <v>2.8209226598885926</v>
      </c>
      <c r="DA80" s="246">
        <v>2.9481672658884643</v>
      </c>
      <c r="DB80" s="246">
        <v>1.7949797887956354</v>
      </c>
      <c r="DC80" s="246">
        <v>0.82913766097787933</v>
      </c>
      <c r="DD80" s="246">
        <v>0.38611186289261046</v>
      </c>
      <c r="DE80" s="246">
        <v>0.14123115829996039</v>
      </c>
      <c r="DF80" s="246">
        <v>0.91073867748600423</v>
      </c>
      <c r="DG80" s="246">
        <v>1.4535214757595436</v>
      </c>
      <c r="DH80" s="246">
        <v>1.3009674348813467</v>
      </c>
      <c r="DI80" s="246">
        <v>0.71668840736477291</v>
      </c>
      <c r="DJ80" s="246">
        <v>0.31797080843809172</v>
      </c>
      <c r="DK80" s="246">
        <v>-0.1275859125628995</v>
      </c>
      <c r="DL80" s="246">
        <v>0.85424559601477468</v>
      </c>
      <c r="DM80" s="246">
        <v>1.603957936444619</v>
      </c>
      <c r="DN80" s="246">
        <v>2.2941138645418002</v>
      </c>
      <c r="DO80" s="246">
        <v>2.7237578176178689</v>
      </c>
      <c r="DP80" s="246">
        <v>2.1381600825339424</v>
      </c>
      <c r="DQ80" s="246">
        <v>1.0619980989799462</v>
      </c>
      <c r="DR80" s="246">
        <v>9.311545124707438E-3</v>
      </c>
      <c r="DS80" s="246">
        <v>-0.2418234797003127</v>
      </c>
      <c r="DT80" s="246">
        <v>-0.5772678132438811</v>
      </c>
      <c r="DU80" s="246">
        <v>2.2051105073139641</v>
      </c>
      <c r="DV80" s="246">
        <v>4.4390049943955026</v>
      </c>
      <c r="DW80" s="246">
        <v>5.8888749696686817</v>
      </c>
      <c r="DX80" s="246">
        <v>7.8279448322436842</v>
      </c>
      <c r="DY80" s="246">
        <v>7.1924270147894003</v>
      </c>
      <c r="DZ80" s="246">
        <v>6.302957773372464</v>
      </c>
      <c r="EA80" s="246">
        <v>7.6912314964596593</v>
      </c>
      <c r="EB80" s="246"/>
    </row>
    <row r="81" spans="1:132" s="112" customFormat="1" x14ac:dyDescent="0.3">
      <c r="A81" s="137" t="s">
        <v>230</v>
      </c>
      <c r="B81" s="96" t="s">
        <v>234</v>
      </c>
      <c r="C81" s="138" t="s">
        <v>238</v>
      </c>
      <c r="D81" s="112" t="s">
        <v>239</v>
      </c>
      <c r="E81" s="112" t="s">
        <v>142</v>
      </c>
      <c r="F81" s="112" t="s">
        <v>147</v>
      </c>
      <c r="G81" s="112">
        <v>16980</v>
      </c>
      <c r="H81" s="113" t="s">
        <v>240</v>
      </c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>
        <v>6.2192712304946447</v>
      </c>
      <c r="AO81" s="245">
        <v>11.727584222224088</v>
      </c>
      <c r="AP81" s="245">
        <v>16.633808009920497</v>
      </c>
      <c r="AQ81" s="245">
        <v>18.505592724484469</v>
      </c>
      <c r="AR81" s="245">
        <v>19.293945631422833</v>
      </c>
      <c r="AS81" s="245">
        <v>15.099388519230612</v>
      </c>
      <c r="AT81" s="245">
        <v>10.039361033445319</v>
      </c>
      <c r="AU81" s="245">
        <v>4.1183982079970773</v>
      </c>
      <c r="AV81" s="245">
        <v>0.18960961484684979</v>
      </c>
      <c r="AW81" s="245">
        <v>-0.2883699085954734</v>
      </c>
      <c r="AX81" s="245">
        <v>0.88927798336974528</v>
      </c>
      <c r="AY81" s="245">
        <v>4.1738328304486494</v>
      </c>
      <c r="AZ81" s="245">
        <v>4.4773386600603757</v>
      </c>
      <c r="BA81" s="245">
        <v>5.4016727147419346</v>
      </c>
      <c r="BB81" s="245">
        <v>5.56310792003835</v>
      </c>
      <c r="BC81" s="245">
        <v>6.4886147456694561</v>
      </c>
      <c r="BD81" s="245">
        <v>10.059080936865401</v>
      </c>
      <c r="BE81" s="245">
        <v>12.204539044573437</v>
      </c>
      <c r="BF81" s="245">
        <v>11.66290463309014</v>
      </c>
      <c r="BG81" s="245">
        <v>8.6407443404237636</v>
      </c>
      <c r="BH81" s="245">
        <v>6.3819646071793565</v>
      </c>
      <c r="BI81" s="245">
        <v>5.7717936006844512</v>
      </c>
      <c r="BJ81" s="245">
        <v>6.7221800833552132</v>
      </c>
      <c r="BK81" s="245">
        <v>14.662782378059092</v>
      </c>
      <c r="BL81" s="245">
        <v>15.454109341617405</v>
      </c>
      <c r="BM81" s="245">
        <v>12.280421657093864</v>
      </c>
      <c r="BN81" s="245">
        <v>13.151352008141684</v>
      </c>
      <c r="BO81" s="245">
        <v>4.0554873220466057</v>
      </c>
      <c r="BP81" s="245">
        <v>3.5984443586391843</v>
      </c>
      <c r="BQ81" s="245">
        <v>5.907040607719801</v>
      </c>
      <c r="BR81" s="245">
        <v>5.7737082560508792</v>
      </c>
      <c r="BS81" s="245">
        <v>11.595144147451277</v>
      </c>
      <c r="BT81" s="245">
        <v>12.318596365937085</v>
      </c>
      <c r="BU81" s="245">
        <v>10.955899650113443</v>
      </c>
      <c r="BV81" s="245">
        <v>6.5097863448955611</v>
      </c>
      <c r="BW81" s="245">
        <v>-1.4148714497436286</v>
      </c>
      <c r="BX81" s="245">
        <v>-5.8026594594039071</v>
      </c>
      <c r="BY81" s="245">
        <v>-8.3905637633969992</v>
      </c>
      <c r="BZ81" s="245">
        <v>-10.798941014795806</v>
      </c>
      <c r="CA81" s="245">
        <v>-11.503735322611714</v>
      </c>
      <c r="CB81" s="245">
        <v>-12.546782403761508</v>
      </c>
      <c r="CC81" s="245">
        <v>-13.700124910395861</v>
      </c>
      <c r="CD81" s="245">
        <v>-14.628235591643787</v>
      </c>
      <c r="CE81" s="245">
        <v>-13.391246343547206</v>
      </c>
      <c r="CF81" s="245">
        <v>-13.102774546240878</v>
      </c>
      <c r="CG81" s="245">
        <v>-13.296585671018438</v>
      </c>
      <c r="CH81" s="245">
        <v>-11.105850496819041</v>
      </c>
      <c r="CI81" s="245">
        <v>-9.0578776737053488</v>
      </c>
      <c r="CJ81" s="245">
        <v>-1.4118476707246812</v>
      </c>
      <c r="CK81" s="245">
        <v>4.523342435727618</v>
      </c>
      <c r="CL81" s="245">
        <v>11.348632524813178</v>
      </c>
      <c r="CM81" s="245">
        <v>10.241684804584979</v>
      </c>
      <c r="CN81" s="245">
        <v>1.2151601007584021</v>
      </c>
      <c r="CO81" s="245">
        <v>-2.348386920495221</v>
      </c>
      <c r="CP81" s="245">
        <v>-9.587897149101309</v>
      </c>
      <c r="CQ81" s="245">
        <v>-6.575616771378999</v>
      </c>
      <c r="CR81" s="245">
        <v>-0.15663355829857345</v>
      </c>
      <c r="CS81" s="245">
        <v>5.2137275990590721</v>
      </c>
      <c r="CT81" s="245">
        <v>14.052889275438426</v>
      </c>
      <c r="CU81" s="245">
        <v>17.60082907751671</v>
      </c>
      <c r="CV81" s="245">
        <v>21.458955824563699</v>
      </c>
      <c r="CW81" s="245">
        <v>21.328046496906257</v>
      </c>
      <c r="CX81" s="245">
        <v>21.97871819980627</v>
      </c>
      <c r="CY81" s="245">
        <v>22.524486768405342</v>
      </c>
      <c r="CZ81" s="245">
        <v>16.090983719095458</v>
      </c>
      <c r="DA81" s="245">
        <v>10.325087419308792</v>
      </c>
      <c r="DB81" s="245">
        <v>5.4750624362552855</v>
      </c>
      <c r="DC81" s="245">
        <v>-1.669095121620243</v>
      </c>
      <c r="DD81" s="245">
        <v>-3.0452142833844111</v>
      </c>
      <c r="DE81" s="245">
        <v>-1.2983528171603853</v>
      </c>
      <c r="DF81" s="245">
        <v>-0.56555036454875818</v>
      </c>
      <c r="DG81" s="245">
        <v>2.4520752690063432</v>
      </c>
      <c r="DH81" s="245">
        <v>2.3053527497147317</v>
      </c>
      <c r="DI81" s="245">
        <v>1.1488177157704815</v>
      </c>
      <c r="DJ81" s="245">
        <v>4.2980043585037007E-2</v>
      </c>
      <c r="DK81" s="245">
        <v>-1.0838225562047192</v>
      </c>
      <c r="DL81" s="245">
        <v>1.004259059073495</v>
      </c>
      <c r="DM81" s="245">
        <v>3.1368050164586103</v>
      </c>
      <c r="DN81" s="245">
        <v>4.4072090855104742</v>
      </c>
      <c r="DO81" s="245">
        <v>4.1714754115635735</v>
      </c>
      <c r="DP81" s="245">
        <v>3.6493357228171321</v>
      </c>
      <c r="DQ81" s="245">
        <v>2.0381070659884029</v>
      </c>
      <c r="DR81" s="245">
        <v>2.3500969457481582</v>
      </c>
      <c r="DS81" s="245">
        <v>2.3397644712795413</v>
      </c>
      <c r="DT81" s="245">
        <v>0.20661189481164682</v>
      </c>
      <c r="DU81" s="245">
        <v>-1.5717844961616896</v>
      </c>
      <c r="DV81" s="245">
        <v>-4.346421056713643</v>
      </c>
      <c r="DW81" s="245">
        <v>-3.1995647276672936</v>
      </c>
      <c r="DX81" s="245">
        <v>-0.61071698519512374</v>
      </c>
      <c r="DY81" s="245">
        <v>2.8313801424215597</v>
      </c>
      <c r="DZ81" s="245">
        <v>-3.0976741831645107</v>
      </c>
      <c r="EA81" s="245">
        <v>-1.2202171770521753</v>
      </c>
      <c r="EB81" s="245">
        <v>1.8415140256839977</v>
      </c>
    </row>
    <row r="82" spans="1:132" s="112" customFormat="1" x14ac:dyDescent="0.3">
      <c r="A82" s="137" t="s">
        <v>231</v>
      </c>
      <c r="B82" s="96" t="s">
        <v>235</v>
      </c>
      <c r="C82" s="138" t="s">
        <v>238</v>
      </c>
      <c r="D82" s="112" t="s">
        <v>239</v>
      </c>
      <c r="E82" s="112" t="s">
        <v>142</v>
      </c>
      <c r="F82" s="112" t="s">
        <v>147</v>
      </c>
      <c r="G82" s="112">
        <v>19820</v>
      </c>
      <c r="H82" s="113" t="s">
        <v>240</v>
      </c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>
        <v>30.934262671834556</v>
      </c>
      <c r="AO82" s="245">
        <v>36.705485281399426</v>
      </c>
      <c r="AP82" s="245">
        <v>34.235188254203877</v>
      </c>
      <c r="AQ82" s="245">
        <v>20.972795666188876</v>
      </c>
      <c r="AR82" s="245">
        <v>8.4078718167308022</v>
      </c>
      <c r="AS82" s="245">
        <v>3.7547603195976289</v>
      </c>
      <c r="AT82" s="245">
        <v>1.4739753209029862</v>
      </c>
      <c r="AU82" s="245">
        <v>9.9712439121754741</v>
      </c>
      <c r="AV82" s="245">
        <v>9.5757842694703612</v>
      </c>
      <c r="AW82" s="245">
        <v>14.081754361799447</v>
      </c>
      <c r="AX82" s="245">
        <v>24.246073050898762</v>
      </c>
      <c r="AY82" s="245">
        <v>16.442232638022212</v>
      </c>
      <c r="AZ82" s="245">
        <v>19.685702124582033</v>
      </c>
      <c r="BA82" s="245">
        <v>17.64926907418662</v>
      </c>
      <c r="BB82" s="245">
        <v>8.7660633165592401</v>
      </c>
      <c r="BC82" s="245">
        <v>7.4429552048479062</v>
      </c>
      <c r="BD82" s="245">
        <v>6.869127277919354</v>
      </c>
      <c r="BE82" s="245">
        <v>7.0204440989467791</v>
      </c>
      <c r="BF82" s="245">
        <v>9.0641447862446931</v>
      </c>
      <c r="BG82" s="245">
        <v>14.745849643227876</v>
      </c>
      <c r="BH82" s="245">
        <v>13.402746557229653</v>
      </c>
      <c r="BI82" s="245">
        <v>18.93266481710425</v>
      </c>
      <c r="BJ82" s="245">
        <v>28.548612160979754</v>
      </c>
      <c r="BK82" s="245">
        <v>39.702117461587747</v>
      </c>
      <c r="BL82" s="245">
        <v>49.982490808349233</v>
      </c>
      <c r="BM82" s="245">
        <v>45.378341854801427</v>
      </c>
      <c r="BN82" s="245">
        <v>35.296002119830902</v>
      </c>
      <c r="BO82" s="245">
        <v>18.284988806912601</v>
      </c>
      <c r="BP82" s="245">
        <v>9.5196215263308019</v>
      </c>
      <c r="BQ82" s="245">
        <v>5.5263844465561949</v>
      </c>
      <c r="BR82" s="245">
        <v>2.7004115993007871</v>
      </c>
      <c r="BS82" s="245">
        <v>3.5276397311569818</v>
      </c>
      <c r="BT82" s="245">
        <v>1.3988743381054749</v>
      </c>
      <c r="BU82" s="245">
        <v>1.8317494454064682</v>
      </c>
      <c r="BV82" s="245">
        <v>-0.36837187969331708</v>
      </c>
      <c r="BW82" s="245">
        <v>-0.85487492156544542</v>
      </c>
      <c r="BX82" s="245">
        <v>1.1926350973821009</v>
      </c>
      <c r="BY82" s="245">
        <v>1.0257165971922646</v>
      </c>
      <c r="BZ82" s="245">
        <v>2.888221542889887</v>
      </c>
      <c r="CA82" s="245">
        <v>3.97655306761117</v>
      </c>
      <c r="CB82" s="245">
        <v>3.9942713304256459</v>
      </c>
      <c r="CC82" s="245">
        <v>5.8423103583173308</v>
      </c>
      <c r="CD82" s="245">
        <v>9.5474060759191275</v>
      </c>
      <c r="CE82" s="245">
        <v>12.558705654361818</v>
      </c>
      <c r="CF82" s="245">
        <v>13.063358493398866</v>
      </c>
      <c r="CG82" s="245">
        <v>8.4986541186164395</v>
      </c>
      <c r="CH82" s="245">
        <v>5.469905021763835</v>
      </c>
      <c r="CI82" s="245">
        <v>1.1294693122166017</v>
      </c>
      <c r="CJ82" s="245">
        <v>2.5172196987175028</v>
      </c>
      <c r="CK82" s="245">
        <v>9.5786173088252191</v>
      </c>
      <c r="CL82" s="245">
        <v>10.271706720290426</v>
      </c>
      <c r="CM82" s="245">
        <v>11.643913250769875</v>
      </c>
      <c r="CN82" s="245">
        <v>6.2699821875300765</v>
      </c>
      <c r="CO82" s="245">
        <v>-0.77448701799707298</v>
      </c>
      <c r="CP82" s="245">
        <v>-2.48940251448817</v>
      </c>
      <c r="CQ82" s="245">
        <v>-3.7979831028477538</v>
      </c>
      <c r="CR82" s="245">
        <v>1.2614175607983973</v>
      </c>
      <c r="CS82" s="245">
        <v>7.09270709693042</v>
      </c>
      <c r="CT82" s="245">
        <v>9.6399850800331333</v>
      </c>
      <c r="CU82" s="245">
        <v>17.52449786262515</v>
      </c>
      <c r="CV82" s="245">
        <v>19.533356509293981</v>
      </c>
      <c r="CW82" s="245">
        <v>13.043030923271019</v>
      </c>
      <c r="CX82" s="245">
        <v>7.5002047560879008</v>
      </c>
      <c r="CY82" s="245">
        <v>-3.1695913303942542</v>
      </c>
      <c r="CZ82" s="245">
        <v>-11.523538337417518</v>
      </c>
      <c r="DA82" s="245">
        <v>-13.353320088929651</v>
      </c>
      <c r="DB82" s="245">
        <v>-12.785668944227538</v>
      </c>
      <c r="DC82" s="245">
        <v>-9.5631200507787373</v>
      </c>
      <c r="DD82" s="245">
        <v>-7.0785225025607117</v>
      </c>
      <c r="DE82" s="245">
        <v>-3.5364133430699289</v>
      </c>
      <c r="DF82" s="245">
        <v>-2.920862226963278</v>
      </c>
      <c r="DG82" s="245">
        <v>-5.9925701592188032</v>
      </c>
      <c r="DH82" s="245">
        <v>-8.2327112181616044</v>
      </c>
      <c r="DI82" s="245">
        <v>-7.6833465794206912</v>
      </c>
      <c r="DJ82" s="245">
        <v>-5.0697721582485364</v>
      </c>
      <c r="DK82" s="245">
        <v>-0.85118112682807046</v>
      </c>
      <c r="DL82" s="245">
        <v>2.9818243905652366</v>
      </c>
      <c r="DM82" s="245">
        <v>2.5304128186662731</v>
      </c>
      <c r="DN82" s="245">
        <v>2.2853695535213818</v>
      </c>
      <c r="DO82" s="245">
        <v>4.564961048055709</v>
      </c>
      <c r="DP82" s="245">
        <v>6.4011357921457428</v>
      </c>
      <c r="DQ82" s="245">
        <v>3.8983625914695184</v>
      </c>
      <c r="DR82" s="245">
        <v>4.6564744711000952</v>
      </c>
      <c r="DS82" s="245">
        <v>4.1836520456275066</v>
      </c>
      <c r="DT82" s="245">
        <v>1.4570458448213033</v>
      </c>
      <c r="DU82" s="245">
        <v>3.9627922367859703</v>
      </c>
      <c r="DV82" s="245">
        <v>1.7015772384402126</v>
      </c>
      <c r="DW82" s="245">
        <v>-1.3913132115350653</v>
      </c>
      <c r="DX82" s="245">
        <v>-0.28672298615659203</v>
      </c>
      <c r="DY82" s="245">
        <v>-0.20324822662084585</v>
      </c>
      <c r="DZ82" s="245">
        <v>-9.532858836072192</v>
      </c>
      <c r="EA82" s="245">
        <v>-6.1632613202587807</v>
      </c>
      <c r="EB82" s="245">
        <v>-5.5191936534220307</v>
      </c>
    </row>
    <row r="83" spans="1:132" s="112" customFormat="1" x14ac:dyDescent="0.3">
      <c r="A83" s="137" t="s">
        <v>232</v>
      </c>
      <c r="B83" s="96" t="s">
        <v>236</v>
      </c>
      <c r="C83" s="138" t="s">
        <v>238</v>
      </c>
      <c r="D83" s="112" t="s">
        <v>239</v>
      </c>
      <c r="E83" s="112" t="s">
        <v>142</v>
      </c>
      <c r="F83" s="112" t="s">
        <v>147</v>
      </c>
      <c r="G83" s="112">
        <v>31080</v>
      </c>
      <c r="H83" s="113" t="s">
        <v>240</v>
      </c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>
        <v>11.780423721694905</v>
      </c>
      <c r="AO83" s="245">
        <v>12.568181317708088</v>
      </c>
      <c r="AP83" s="245">
        <v>12.217889960323724</v>
      </c>
      <c r="AQ83" s="245">
        <v>9.3798522910763662</v>
      </c>
      <c r="AR83" s="245">
        <v>6.907877634419032</v>
      </c>
      <c r="AS83" s="245">
        <v>3.7122620166395732</v>
      </c>
      <c r="AT83" s="245">
        <v>0.63360873915342852</v>
      </c>
      <c r="AU83" s="245">
        <v>-0.26009134871365902</v>
      </c>
      <c r="AV83" s="245">
        <v>-0.1886898080579687</v>
      </c>
      <c r="AW83" s="245">
        <v>0.84335142096648441</v>
      </c>
      <c r="AX83" s="245">
        <v>-0.32543315300559111</v>
      </c>
      <c r="AY83" s="245">
        <v>-1.6522394525530386</v>
      </c>
      <c r="AZ83" s="245">
        <v>-1.2576970764422961</v>
      </c>
      <c r="BA83" s="245">
        <v>-2.8630447286025316</v>
      </c>
      <c r="BB83" s="245">
        <v>-0.47444098434104143</v>
      </c>
      <c r="BC83" s="245">
        <v>0.46768901966168552</v>
      </c>
      <c r="BD83" s="245">
        <v>-0.37117983369579793</v>
      </c>
      <c r="BE83" s="245">
        <v>2.4641545696831835</v>
      </c>
      <c r="BF83" s="245">
        <v>2.892585432587734</v>
      </c>
      <c r="BG83" s="245">
        <v>5.5662443963115402</v>
      </c>
      <c r="BH83" s="245">
        <v>8.8263983313961258</v>
      </c>
      <c r="BI83" s="245">
        <v>6.3193943412835889</v>
      </c>
      <c r="BJ83" s="245">
        <v>4.1147840218548382</v>
      </c>
      <c r="BK83" s="245">
        <v>2.694639723609169</v>
      </c>
      <c r="BL83" s="245">
        <v>1.0883938535685047</v>
      </c>
      <c r="BM83" s="245">
        <v>2.0811918101114211</v>
      </c>
      <c r="BN83" s="245">
        <v>2.0193080444997213</v>
      </c>
      <c r="BO83" s="245">
        <v>-1.741275830384148</v>
      </c>
      <c r="BP83" s="245">
        <v>-3.0599305424386856</v>
      </c>
      <c r="BQ83" s="245">
        <v>-4.2080521514085687</v>
      </c>
      <c r="BR83" s="245">
        <v>-2.1260858961581373</v>
      </c>
      <c r="BS83" s="245">
        <v>2.4323797206836293</v>
      </c>
      <c r="BT83" s="245">
        <v>0.79155092365287583</v>
      </c>
      <c r="BU83" s="245">
        <v>-2.1992183956424176</v>
      </c>
      <c r="BV83" s="245">
        <v>-9.51618813821303</v>
      </c>
      <c r="BW83" s="245">
        <v>-17.499648451066662</v>
      </c>
      <c r="BX83" s="245">
        <v>-18.232437904662092</v>
      </c>
      <c r="BY83" s="245">
        <v>-18.060081759307003</v>
      </c>
      <c r="BZ83" s="245">
        <v>-18.274642038274422</v>
      </c>
      <c r="CA83" s="245">
        <v>-18.818413545092429</v>
      </c>
      <c r="CB83" s="245">
        <v>-21.498365109111273</v>
      </c>
      <c r="CC83" s="245">
        <v>-20.78840228913257</v>
      </c>
      <c r="CD83" s="245">
        <v>-6.3367556027621434</v>
      </c>
      <c r="CE83" s="245">
        <v>19.994098861303502</v>
      </c>
      <c r="CF83" s="245">
        <v>39.144781867570011</v>
      </c>
      <c r="CG83" s="245">
        <v>48.994787645547653</v>
      </c>
      <c r="CH83" s="245">
        <v>35.695216410357986</v>
      </c>
      <c r="CI83" s="245">
        <v>12.856769024721373</v>
      </c>
      <c r="CJ83" s="245">
        <v>7.2912319272842669</v>
      </c>
      <c r="CK83" s="245">
        <v>5.418660710456825</v>
      </c>
      <c r="CL83" s="245">
        <v>4.6692087889800797</v>
      </c>
      <c r="CM83" s="245">
        <v>3.8777742461320388</v>
      </c>
      <c r="CN83" s="245">
        <v>-3.1603915207431443</v>
      </c>
      <c r="CO83" s="245">
        <v>-6.5239474653871632</v>
      </c>
      <c r="CP83" s="245">
        <v>-8.2159620197131726</v>
      </c>
      <c r="CQ83" s="245">
        <v>-5.1885695846475208</v>
      </c>
      <c r="CR83" s="245">
        <v>-0.23201518854432268</v>
      </c>
      <c r="CS83" s="245">
        <v>1.0528092173389716</v>
      </c>
      <c r="CT83" s="245">
        <v>3.6149788154005935</v>
      </c>
      <c r="CU83" s="245">
        <v>2.8580633698852069</v>
      </c>
      <c r="CV83" s="245">
        <v>3.0172444801945275</v>
      </c>
      <c r="CW83" s="245">
        <v>1.1352436093518348</v>
      </c>
      <c r="CX83" s="245">
        <v>-0.30726351000225421</v>
      </c>
      <c r="CY83" s="245">
        <v>-1.734635530680017</v>
      </c>
      <c r="CZ83" s="245">
        <v>-7.598265940784918</v>
      </c>
      <c r="DA83" s="245">
        <v>-9.0291734210461616</v>
      </c>
      <c r="DB83" s="245">
        <v>-10.952492504328307</v>
      </c>
      <c r="DC83" s="245">
        <v>-11.548708997953016</v>
      </c>
      <c r="DD83" s="245">
        <v>-8.5837211896368331</v>
      </c>
      <c r="DE83" s="245">
        <v>-3.5746228357919398</v>
      </c>
      <c r="DF83" s="245">
        <v>1.7765938396904282</v>
      </c>
      <c r="DG83" s="245">
        <v>6.1130248092920834</v>
      </c>
      <c r="DH83" s="245">
        <v>9.3613148491207792</v>
      </c>
      <c r="DI83" s="245">
        <v>5.5618318966751943</v>
      </c>
      <c r="DJ83" s="245">
        <v>2.0922282363025206</v>
      </c>
      <c r="DK83" s="245">
        <v>0.12800945599431712</v>
      </c>
      <c r="DL83" s="245">
        <v>-1.3229557296070289</v>
      </c>
      <c r="DM83" s="245">
        <v>0.65027442838689153</v>
      </c>
      <c r="DN83" s="245">
        <v>1.888387732233942</v>
      </c>
      <c r="DO83" s="245">
        <v>1.9901922901096714</v>
      </c>
      <c r="DP83" s="245">
        <v>1.0988530467602664</v>
      </c>
      <c r="DQ83" s="245">
        <v>4.596078233449831E-2</v>
      </c>
      <c r="DR83" s="245">
        <v>-1.5169645419881195</v>
      </c>
      <c r="DS83" s="245">
        <v>-3.4529312489535702</v>
      </c>
      <c r="DT83" s="245">
        <v>-4.6997237749537586</v>
      </c>
      <c r="DU83" s="245">
        <v>-6.8986536605483746</v>
      </c>
      <c r="DV83" s="245">
        <v>-6.0746335777413538</v>
      </c>
      <c r="DW83" s="245">
        <v>-2.8586148372602107</v>
      </c>
      <c r="DX83" s="245">
        <v>2.120725869716539</v>
      </c>
      <c r="DY83" s="245">
        <v>5.2606596742396743</v>
      </c>
      <c r="DZ83" s="245">
        <v>-3.9269349732275813</v>
      </c>
      <c r="EA83" s="245">
        <v>-1.9590033821952002</v>
      </c>
      <c r="EB83" s="245">
        <v>0.30111035240249667</v>
      </c>
    </row>
    <row r="84" spans="1:132" s="112" customFormat="1" x14ac:dyDescent="0.3">
      <c r="A84" s="137" t="s">
        <v>233</v>
      </c>
      <c r="B84" s="96" t="s">
        <v>237</v>
      </c>
      <c r="C84" s="138" t="s">
        <v>238</v>
      </c>
      <c r="D84" s="112" t="s">
        <v>239</v>
      </c>
      <c r="E84" s="112" t="s">
        <v>142</v>
      </c>
      <c r="F84" s="112" t="s">
        <v>147</v>
      </c>
      <c r="G84" s="112">
        <v>37980</v>
      </c>
      <c r="H84" s="113" t="s">
        <v>240</v>
      </c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>
        <v>11.343828346934478</v>
      </c>
      <c r="AO84" s="245">
        <v>10.954074404075376</v>
      </c>
      <c r="AP84" s="245">
        <v>15.707319711456705</v>
      </c>
      <c r="AQ84" s="245">
        <v>17.532613273740058</v>
      </c>
      <c r="AR84" s="245">
        <v>17.19563653116284</v>
      </c>
      <c r="AS84" s="245">
        <v>16.463282777667825</v>
      </c>
      <c r="AT84" s="245">
        <v>14.215965230335115</v>
      </c>
      <c r="AU84" s="245">
        <v>12.687642230824951</v>
      </c>
      <c r="AV84" s="245">
        <v>10.655250233291715</v>
      </c>
      <c r="AW84" s="245">
        <v>9.3162740455666615</v>
      </c>
      <c r="AX84" s="245">
        <v>7.0478794273371701</v>
      </c>
      <c r="AY84" s="245">
        <v>4.2883065993364511</v>
      </c>
      <c r="AZ84" s="245">
        <v>6.4430602398745016</v>
      </c>
      <c r="BA84" s="245">
        <v>8.5034552769366698</v>
      </c>
      <c r="BB84" s="245">
        <v>10.990466561860316</v>
      </c>
      <c r="BC84" s="245">
        <v>14.542356814601373</v>
      </c>
      <c r="BD84" s="245">
        <v>13.490949794469792</v>
      </c>
      <c r="BE84" s="245">
        <v>12.222296346039849</v>
      </c>
      <c r="BF84" s="245">
        <v>8.3502045833941771</v>
      </c>
      <c r="BG84" s="245">
        <v>5.4094710563687425</v>
      </c>
      <c r="BH84" s="245">
        <v>6.8098092797469754</v>
      </c>
      <c r="BI84" s="245">
        <v>9.5698827774548949</v>
      </c>
      <c r="BJ84" s="245">
        <v>11.854181846035669</v>
      </c>
      <c r="BK84" s="245">
        <v>13.970134273685359</v>
      </c>
      <c r="BL84" s="245">
        <v>10.921609078139412</v>
      </c>
      <c r="BM84" s="245">
        <v>4.5983517490283941</v>
      </c>
      <c r="BN84" s="245">
        <v>6.0948495841859529</v>
      </c>
      <c r="BO84" s="245">
        <v>5.7668068684663547</v>
      </c>
      <c r="BP84" s="245">
        <v>8.8830455834948392</v>
      </c>
      <c r="BQ84" s="245">
        <v>12.516243646164899</v>
      </c>
      <c r="BR84" s="245">
        <v>11.497402353340771</v>
      </c>
      <c r="BS84" s="245">
        <v>12.577306891389378</v>
      </c>
      <c r="BT84" s="245">
        <v>8.130365685973139</v>
      </c>
      <c r="BU84" s="245">
        <v>6.7938610807148141</v>
      </c>
      <c r="BV84" s="245">
        <v>2.5610656552946973</v>
      </c>
      <c r="BW84" s="245">
        <v>-5.89109592464684</v>
      </c>
      <c r="BX84" s="245">
        <v>-8.377151810556283</v>
      </c>
      <c r="BY84" s="245">
        <v>-10.36011070300674</v>
      </c>
      <c r="BZ84" s="245">
        <v>-12.130309626978429</v>
      </c>
      <c r="CA84" s="245">
        <v>-10.335579159573502</v>
      </c>
      <c r="CB84" s="245">
        <v>-10.534247627695805</v>
      </c>
      <c r="CC84" s="245">
        <v>-13.221402602786538</v>
      </c>
      <c r="CD84" s="245">
        <v>-16.01495000244271</v>
      </c>
      <c r="CE84" s="245">
        <v>-18.399027358426284</v>
      </c>
      <c r="CF84" s="245">
        <v>-20.695602217813246</v>
      </c>
      <c r="CG84" s="245">
        <v>-22.014700383347662</v>
      </c>
      <c r="CH84" s="245">
        <v>-21.797491527707979</v>
      </c>
      <c r="CI84" s="245">
        <v>-17.399983508299094</v>
      </c>
      <c r="CJ84" s="245">
        <v>-7.8330566600028382</v>
      </c>
      <c r="CK84" s="245">
        <v>0.47010550736922158</v>
      </c>
      <c r="CL84" s="245">
        <v>15.126565488517596</v>
      </c>
      <c r="CM84" s="245">
        <v>8.2628945574822374</v>
      </c>
      <c r="CN84" s="245">
        <v>-2.9620082080706989</v>
      </c>
      <c r="CO84" s="245">
        <v>-8.0908557477117871</v>
      </c>
      <c r="CP84" s="245">
        <v>-21.45353390024437</v>
      </c>
      <c r="CQ84" s="245">
        <v>-12.959522023443482</v>
      </c>
      <c r="CR84" s="245">
        <v>-5.3250357971988072</v>
      </c>
      <c r="CS84" s="245">
        <v>2.1900054486492868</v>
      </c>
      <c r="CT84" s="245">
        <v>14.735094330642475</v>
      </c>
      <c r="CU84" s="245">
        <v>12.851365613478807</v>
      </c>
      <c r="CV84" s="245">
        <v>12.938476691934975</v>
      </c>
      <c r="CW84" s="245">
        <v>8.8997033135502139</v>
      </c>
      <c r="CX84" s="245">
        <v>11.425849067920954</v>
      </c>
      <c r="CY84" s="245">
        <v>15.597379433568037</v>
      </c>
      <c r="CZ84" s="245">
        <v>15.551759679262659</v>
      </c>
      <c r="DA84" s="245">
        <v>14.533484001358604</v>
      </c>
      <c r="DB84" s="245">
        <v>7.4421945686746316</v>
      </c>
      <c r="DC84" s="245">
        <v>2.1296690752306064</v>
      </c>
      <c r="DD84" s="245">
        <v>2.6349265006004514</v>
      </c>
      <c r="DE84" s="245">
        <v>5.2907869425091141</v>
      </c>
      <c r="DF84" s="245">
        <v>9.7603292648516131</v>
      </c>
      <c r="DG84" s="245">
        <v>12.568080606350494</v>
      </c>
      <c r="DH84" s="245">
        <v>9.6300649308076558</v>
      </c>
      <c r="DI84" s="245">
        <v>8.7029855961327076</v>
      </c>
      <c r="DJ84" s="245">
        <v>9.514591955269518</v>
      </c>
      <c r="DK84" s="245">
        <v>7.7414940211324241</v>
      </c>
      <c r="DL84" s="245">
        <v>12.125788145097975</v>
      </c>
      <c r="DM84" s="245">
        <v>13.701815228632649</v>
      </c>
      <c r="DN84" s="245">
        <v>10.969151691983468</v>
      </c>
      <c r="DO84" s="245">
        <v>11.222071970014076</v>
      </c>
      <c r="DP84" s="245">
        <v>6.7816992793149966</v>
      </c>
      <c r="DQ84" s="245">
        <v>3.4483585975458824</v>
      </c>
      <c r="DR84" s="245">
        <v>2.7059714496871257</v>
      </c>
      <c r="DS84" s="245">
        <v>2.1561860200656384</v>
      </c>
      <c r="DT84" s="245">
        <v>3.0967002437896372</v>
      </c>
      <c r="DU84" s="245">
        <v>3.6895491330080863</v>
      </c>
      <c r="DV84" s="245">
        <v>3.0896731492853551</v>
      </c>
      <c r="DW84" s="245">
        <v>3.3737302698074574</v>
      </c>
      <c r="DX84" s="245">
        <v>3.2097543593107862</v>
      </c>
      <c r="DY84" s="245">
        <v>3.8969185873329573</v>
      </c>
      <c r="DZ84" s="245">
        <v>-7.0985824193332894</v>
      </c>
      <c r="EA84" s="245">
        <v>-6.9632724809395103</v>
      </c>
      <c r="EB84" s="245">
        <v>-3.5424733804347346</v>
      </c>
    </row>
    <row r="85" spans="1:132" x14ac:dyDescent="0.3">
      <c r="A85" s="30" t="s">
        <v>165</v>
      </c>
      <c r="B85" s="9" t="s">
        <v>151</v>
      </c>
      <c r="C85" s="136" t="s">
        <v>162</v>
      </c>
      <c r="D85" s="30" t="s">
        <v>163</v>
      </c>
      <c r="E85" s="30" t="s">
        <v>142</v>
      </c>
      <c r="F85" s="30" t="s">
        <v>143</v>
      </c>
      <c r="G85" s="30">
        <v>16980</v>
      </c>
      <c r="H85" s="114">
        <v>30041</v>
      </c>
      <c r="I85" s="246"/>
      <c r="J85" s="246"/>
      <c r="K85" s="246"/>
      <c r="L85" s="246"/>
      <c r="M85" s="246"/>
      <c r="N85" s="246"/>
      <c r="O85" s="246"/>
      <c r="P85" s="246">
        <v>-12.249289652315692</v>
      </c>
      <c r="Q85" s="246">
        <v>11.092097860253979</v>
      </c>
      <c r="R85" s="246">
        <v>18.765125900292272</v>
      </c>
      <c r="S85" s="246">
        <v>22.230566305937881</v>
      </c>
      <c r="T85" s="246">
        <v>29.922117558543626</v>
      </c>
      <c r="U85" s="246">
        <v>20.614611591241122</v>
      </c>
      <c r="V85" s="246">
        <v>19.877228115704103</v>
      </c>
      <c r="W85" s="246">
        <v>18.771890602007311</v>
      </c>
      <c r="X85" s="246">
        <v>15.995249558945595</v>
      </c>
      <c r="Y85" s="246">
        <v>14.150181286452851</v>
      </c>
      <c r="Z85" s="246">
        <v>15.667039010756831</v>
      </c>
      <c r="AA85" s="246">
        <v>14.669206592353579</v>
      </c>
      <c r="AB85" s="246">
        <v>8.291548497404241</v>
      </c>
      <c r="AC85" s="246">
        <v>3.1550448810170981</v>
      </c>
      <c r="AD85" s="246">
        <v>-5.6013807166359513</v>
      </c>
      <c r="AE85" s="246">
        <v>-10.400559395876746</v>
      </c>
      <c r="AF85" s="246">
        <v>-12.012971189466967</v>
      </c>
      <c r="AG85" s="246">
        <v>-5.831334368406436</v>
      </c>
      <c r="AH85" s="246">
        <v>0.20273097326421707</v>
      </c>
      <c r="AI85" s="246">
        <v>4.9618481468177595</v>
      </c>
      <c r="AJ85" s="246">
        <v>6.1464349936589713</v>
      </c>
      <c r="AK85" s="246">
        <v>-1.0072567197116329</v>
      </c>
      <c r="AL85" s="246">
        <v>-3.5474425793561029</v>
      </c>
      <c r="AM85" s="246">
        <v>-6.1629752066697341</v>
      </c>
      <c r="AN85" s="246">
        <v>-7.0252236292582388</v>
      </c>
      <c r="AO85" s="246">
        <v>-0.59542066428355678</v>
      </c>
      <c r="AP85" s="246">
        <v>5.0746211451151515</v>
      </c>
      <c r="AQ85" s="246">
        <v>6.8294165814543453</v>
      </c>
      <c r="AR85" s="246">
        <v>17.058308845051979</v>
      </c>
      <c r="AS85" s="246">
        <v>16.273103261989377</v>
      </c>
      <c r="AT85" s="246">
        <v>11.548333973384269</v>
      </c>
      <c r="AU85" s="246">
        <v>15.210943531726469</v>
      </c>
      <c r="AV85" s="246">
        <v>13.30077589563103</v>
      </c>
      <c r="AW85" s="246">
        <v>12.031630411434701</v>
      </c>
      <c r="AX85" s="246">
        <v>13.510336409265417</v>
      </c>
      <c r="AY85" s="246">
        <v>8.2861330317014943</v>
      </c>
      <c r="AZ85" s="246">
        <v>-4.1929277800079694</v>
      </c>
      <c r="BA85" s="246">
        <v>-6.0995560184843418</v>
      </c>
      <c r="BB85" s="246">
        <v>-6.6114061582914747</v>
      </c>
      <c r="BC85" s="246">
        <v>-4.138090600398808</v>
      </c>
      <c r="BD85" s="246">
        <v>6.526260608684149</v>
      </c>
      <c r="BE85" s="246">
        <v>9.1950748735940593</v>
      </c>
      <c r="BF85" s="246">
        <v>8.3402720509842627</v>
      </c>
      <c r="BG85" s="246">
        <v>7.0513762891571226</v>
      </c>
      <c r="BH85" s="246">
        <v>7.6704402470362458</v>
      </c>
      <c r="BI85" s="246">
        <v>6.7371951588945587</v>
      </c>
      <c r="BJ85" s="246">
        <v>7.7691638957218823</v>
      </c>
      <c r="BK85" s="246">
        <v>12.475997919078154</v>
      </c>
      <c r="BL85" s="246">
        <v>9.9419594602654335</v>
      </c>
      <c r="BM85" s="246">
        <v>8.5019019653490311</v>
      </c>
      <c r="BN85" s="246">
        <v>7.0782339147972326</v>
      </c>
      <c r="BO85" s="246">
        <v>2.5813418901783618</v>
      </c>
      <c r="BP85" s="246">
        <v>-0.62528618493139299</v>
      </c>
      <c r="BQ85" s="246">
        <v>1.336918906297778</v>
      </c>
      <c r="BR85" s="246">
        <v>4.2195722665795818</v>
      </c>
      <c r="BS85" s="246">
        <v>8.3228827343074379</v>
      </c>
      <c r="BT85" s="246">
        <v>12.3852466036784</v>
      </c>
      <c r="BU85" s="246">
        <v>12.760288865973568</v>
      </c>
      <c r="BV85" s="246">
        <v>9.3493181684712212</v>
      </c>
      <c r="BW85" s="246">
        <v>-4.1558196879052645</v>
      </c>
      <c r="BX85" s="246">
        <v>-15.502187076019128</v>
      </c>
      <c r="BY85" s="246">
        <v>-29.149658976431546</v>
      </c>
      <c r="BZ85" s="246">
        <v>-37.405942278152985</v>
      </c>
      <c r="CA85" s="246">
        <v>-38.226662694821137</v>
      </c>
      <c r="CB85" s="246">
        <v>-37.996002156001971</v>
      </c>
      <c r="CC85" s="246">
        <v>-37.399264781972839</v>
      </c>
      <c r="CD85" s="246">
        <v>-42.416081684834445</v>
      </c>
      <c r="CE85" s="246">
        <v>-48.820095430690067</v>
      </c>
      <c r="CF85" s="246">
        <v>-55.458090411285632</v>
      </c>
      <c r="CG85" s="246">
        <v>-58.270738109932665</v>
      </c>
      <c r="CH85" s="246">
        <v>-58.072489574764816</v>
      </c>
      <c r="CI85" s="246">
        <v>-56.49202830995231</v>
      </c>
      <c r="CJ85" s="246">
        <v>-48.976834589160326</v>
      </c>
      <c r="CK85" s="246">
        <v>-31.432525769899822</v>
      </c>
      <c r="CL85" s="246">
        <v>-14.345561633746668</v>
      </c>
      <c r="CM85" s="246">
        <v>0.99190817391658292</v>
      </c>
      <c r="CN85" s="246">
        <v>5.1826843355892187</v>
      </c>
      <c r="CO85" s="246">
        <v>-8.6166099128892597</v>
      </c>
      <c r="CP85" s="246">
        <v>-11.956803466243167</v>
      </c>
      <c r="CQ85" s="246">
        <v>-11.90600722515992</v>
      </c>
      <c r="CR85" s="246">
        <v>2.8509991094200933</v>
      </c>
      <c r="CS85" s="246">
        <v>15.497827599886405</v>
      </c>
      <c r="CT85" s="246">
        <v>25.563874583792668</v>
      </c>
      <c r="CU85" s="246">
        <v>42.823958602307663</v>
      </c>
      <c r="CV85" s="246">
        <v>34.068644971076004</v>
      </c>
      <c r="CW85" s="246">
        <v>32.578300524732654</v>
      </c>
      <c r="CX85" s="246">
        <v>31.224561044841938</v>
      </c>
      <c r="CY85" s="246">
        <v>22.388483082531639</v>
      </c>
      <c r="CZ85" s="246">
        <v>22.214511170810336</v>
      </c>
      <c r="DA85" s="246">
        <v>16.576388700284717</v>
      </c>
      <c r="DB85" s="246">
        <v>17.811732077434407</v>
      </c>
      <c r="DC85" s="246">
        <v>16.276075876488321</v>
      </c>
      <c r="DD85" s="246">
        <v>12.477656024323004</v>
      </c>
      <c r="DE85" s="246">
        <v>12.966029030290196</v>
      </c>
      <c r="DF85" s="246">
        <v>6.0716158093012851</v>
      </c>
      <c r="DG85" s="246">
        <v>2.879979048055834</v>
      </c>
      <c r="DH85" s="246">
        <v>-1.0129339103388497</v>
      </c>
      <c r="DI85" s="246">
        <v>7.7624814629054235</v>
      </c>
      <c r="DJ85" s="246">
        <v>7.3722121875845481</v>
      </c>
      <c r="DK85" s="246">
        <v>7.7978872880072121</v>
      </c>
      <c r="DL85" s="246">
        <v>14.620806864545955</v>
      </c>
      <c r="DM85" s="246">
        <v>4.2414674273910409</v>
      </c>
      <c r="DN85" s="246">
        <v>7.5445761329798797</v>
      </c>
      <c r="DO85" s="246">
        <v>9.4822055079513881</v>
      </c>
      <c r="DP85" s="246">
        <v>4.5810355445841511</v>
      </c>
      <c r="DQ85" s="246">
        <v>5.5024488461077974</v>
      </c>
      <c r="DR85" s="246">
        <v>3.2085444322296985</v>
      </c>
      <c r="DS85" s="246">
        <v>2.5225947468969832</v>
      </c>
      <c r="DT85" s="246">
        <v>0.24741018401984735</v>
      </c>
      <c r="DU85" s="246">
        <v>-3.2862213027074918</v>
      </c>
      <c r="DV85" s="246">
        <v>-7.6011010643310648</v>
      </c>
      <c r="DW85" s="246">
        <v>-11.02510867718903</v>
      </c>
      <c r="DX85" s="246">
        <v>-6.5166677278313685</v>
      </c>
      <c r="DY85" s="246">
        <v>0.62474065010096202</v>
      </c>
      <c r="DZ85" s="246">
        <v>0.39113271890436768</v>
      </c>
      <c r="EA85" s="246">
        <v>4.8432441496238416</v>
      </c>
      <c r="EB85" s="246">
        <v>10.917802578321705</v>
      </c>
    </row>
    <row r="86" spans="1:132" x14ac:dyDescent="0.3">
      <c r="A86" s="30" t="s">
        <v>167</v>
      </c>
      <c r="B86" s="9" t="s">
        <v>155</v>
      </c>
      <c r="C86" s="136" t="s">
        <v>162</v>
      </c>
      <c r="D86" s="30" t="s">
        <v>163</v>
      </c>
      <c r="E86" s="30" t="s">
        <v>142</v>
      </c>
      <c r="F86" s="30" t="s">
        <v>143</v>
      </c>
      <c r="G86" s="30">
        <v>19820</v>
      </c>
      <c r="H86" s="114">
        <v>30041</v>
      </c>
      <c r="I86" s="246"/>
      <c r="J86" s="246"/>
      <c r="K86" s="246"/>
      <c r="L86" s="246"/>
      <c r="M86" s="246"/>
      <c r="N86" s="246"/>
      <c r="O86" s="246"/>
      <c r="P86" s="246">
        <v>-7.4068924986610583</v>
      </c>
      <c r="Q86" s="246">
        <v>20.016375411611193</v>
      </c>
      <c r="R86" s="246">
        <v>26.086509068752594</v>
      </c>
      <c r="S86" s="246">
        <v>24.954211481328848</v>
      </c>
      <c r="T86" s="246">
        <v>22.779070874407804</v>
      </c>
      <c r="U86" s="246">
        <v>10.968507796960001</v>
      </c>
      <c r="V86" s="246">
        <v>7.7268672714243705</v>
      </c>
      <c r="W86" s="246">
        <v>9.2999208468722419</v>
      </c>
      <c r="X86" s="246">
        <v>9.0055765956537019</v>
      </c>
      <c r="Y86" s="246">
        <v>13.667865305980269</v>
      </c>
      <c r="Z86" s="246">
        <v>21.381350041458653</v>
      </c>
      <c r="AA86" s="246">
        <v>21.106087568215379</v>
      </c>
      <c r="AB86" s="246">
        <v>17.947299696008997</v>
      </c>
      <c r="AC86" s="246">
        <v>10.177435990016072</v>
      </c>
      <c r="AD86" s="246">
        <v>1.4031696672588356</v>
      </c>
      <c r="AE86" s="246">
        <v>-0.36425433700050674</v>
      </c>
      <c r="AF86" s="246">
        <v>0.38292585027104264</v>
      </c>
      <c r="AG86" s="246">
        <v>7.7699286379322521</v>
      </c>
      <c r="AH86" s="246">
        <v>13.459294247775528</v>
      </c>
      <c r="AI86" s="246">
        <v>16.172429375538403</v>
      </c>
      <c r="AJ86" s="246">
        <v>14.760881030404887</v>
      </c>
      <c r="AK86" s="246">
        <v>9.8018311680320771</v>
      </c>
      <c r="AL86" s="246">
        <v>5.5268946888907013</v>
      </c>
      <c r="AM86" s="246">
        <v>0.91996277253633996</v>
      </c>
      <c r="AN86" s="246">
        <v>-0.40375695688657759</v>
      </c>
      <c r="AO86" s="246">
        <v>0.41327086380016043</v>
      </c>
      <c r="AP86" s="246">
        <v>4.2804895486743169</v>
      </c>
      <c r="AQ86" s="246">
        <v>6.0336207834069562</v>
      </c>
      <c r="AR86" s="246">
        <v>14.23710695727708</v>
      </c>
      <c r="AS86" s="246">
        <v>10.194073065476635</v>
      </c>
      <c r="AT86" s="246">
        <v>6.3092425365913609</v>
      </c>
      <c r="AU86" s="246">
        <v>6.0252752474372153</v>
      </c>
      <c r="AV86" s="246">
        <v>-2.7972721491587671</v>
      </c>
      <c r="AW86" s="246">
        <v>-0.40444602014129927</v>
      </c>
      <c r="AX86" s="246">
        <v>-0.71752846393564385</v>
      </c>
      <c r="AY86" s="246">
        <v>-3.286060959538653</v>
      </c>
      <c r="AZ86" s="246">
        <v>-7.3339998912341429</v>
      </c>
      <c r="BA86" s="246">
        <v>-12.024949068801071</v>
      </c>
      <c r="BB86" s="246">
        <v>-15.153877417451195</v>
      </c>
      <c r="BC86" s="246">
        <v>-14.090354505783957</v>
      </c>
      <c r="BD86" s="246">
        <v>-9.2607238856712861</v>
      </c>
      <c r="BE86" s="246">
        <v>-4.0171517961623833</v>
      </c>
      <c r="BF86" s="246">
        <v>0.58208211343606875</v>
      </c>
      <c r="BG86" s="246">
        <v>2.4283070534636275</v>
      </c>
      <c r="BH86" s="246">
        <v>7.6663776231398879</v>
      </c>
      <c r="BI86" s="246">
        <v>6.5474412283649421</v>
      </c>
      <c r="BJ86" s="246">
        <v>7.3380560219563504</v>
      </c>
      <c r="BK86" s="246">
        <v>11.953995444216094</v>
      </c>
      <c r="BL86" s="246">
        <v>10.697005984507348</v>
      </c>
      <c r="BM86" s="246">
        <v>16.89146731965284</v>
      </c>
      <c r="BN86" s="246">
        <v>18.418115052216937</v>
      </c>
      <c r="BO86" s="246">
        <v>12.277358660151046</v>
      </c>
      <c r="BP86" s="246">
        <v>7.8769512982890113</v>
      </c>
      <c r="BQ86" s="246">
        <v>1.8936981314849795</v>
      </c>
      <c r="BR86" s="246">
        <v>-3.454216086970161</v>
      </c>
      <c r="BS86" s="246">
        <v>-6.5574379126796947</v>
      </c>
      <c r="BT86" s="246">
        <v>-12.599389724667517</v>
      </c>
      <c r="BU86" s="246">
        <v>-23.143035434360534</v>
      </c>
      <c r="BV86" s="246">
        <v>-28.494430898037375</v>
      </c>
      <c r="BW86" s="246">
        <v>-36.350927443645695</v>
      </c>
      <c r="BX86" s="246">
        <v>-41.444854332660633</v>
      </c>
      <c r="BY86" s="246">
        <v>-44.201772259283153</v>
      </c>
      <c r="BZ86" s="246">
        <v>-48.774625065545472</v>
      </c>
      <c r="CA86" s="246">
        <v>-49.324830260063933</v>
      </c>
      <c r="CB86" s="246">
        <v>-48.73473212219556</v>
      </c>
      <c r="CC86" s="246">
        <v>-48.198543160415213</v>
      </c>
      <c r="CD86" s="246">
        <v>-47.610650118080663</v>
      </c>
      <c r="CE86" s="246">
        <v>-48.636774002370252</v>
      </c>
      <c r="CF86" s="246">
        <v>-48.735408127398713</v>
      </c>
      <c r="CG86" s="246">
        <v>-51.426371061720332</v>
      </c>
      <c r="CH86" s="246">
        <v>-53.419400822267136</v>
      </c>
      <c r="CI86" s="246">
        <v>-50.92759361538176</v>
      </c>
      <c r="CJ86" s="246">
        <v>-42.862451985231644</v>
      </c>
      <c r="CK86" s="246">
        <v>-7.4856664835421096</v>
      </c>
      <c r="CL86" s="246">
        <v>31.1118762027833</v>
      </c>
      <c r="CM86" s="246">
        <v>77.139625234846008</v>
      </c>
      <c r="CN86" s="246">
        <v>105.29644646608381</v>
      </c>
      <c r="CO86" s="246">
        <v>68.335794976131126</v>
      </c>
      <c r="CP86" s="246">
        <v>58.047959130779269</v>
      </c>
      <c r="CQ86" s="246">
        <v>33.437567173617637</v>
      </c>
      <c r="CR86" s="246">
        <v>30.224688839349461</v>
      </c>
      <c r="CS86" s="246">
        <v>31.606989047239963</v>
      </c>
      <c r="CT86" s="246">
        <v>35.729886480678417</v>
      </c>
      <c r="CU86" s="246">
        <v>51.19947008655096</v>
      </c>
      <c r="CV86" s="246">
        <v>40.838282458567939</v>
      </c>
      <c r="CW86" s="246">
        <v>41.082776302262033</v>
      </c>
      <c r="CX86" s="246">
        <v>35.21263745848087</v>
      </c>
      <c r="CY86" s="246">
        <v>28.410847102263766</v>
      </c>
      <c r="CZ86" s="246">
        <v>27.240503345346152</v>
      </c>
      <c r="DA86" s="246">
        <v>14.231544487575384</v>
      </c>
      <c r="DB86" s="246">
        <v>10.411281386808611</v>
      </c>
      <c r="DC86" s="246">
        <v>2.6153622553001838</v>
      </c>
      <c r="DD86" s="246">
        <v>-6.1112112921584822</v>
      </c>
      <c r="DE86" s="246">
        <v>-6.3010549695945883</v>
      </c>
      <c r="DF86" s="246">
        <v>-10.25572584421219</v>
      </c>
      <c r="DG86" s="246">
        <v>-5.9173286718163434</v>
      </c>
      <c r="DH86" s="246">
        <v>3.1220173521015733</v>
      </c>
      <c r="DI86" s="246">
        <v>24.773060366552816</v>
      </c>
      <c r="DJ86" s="246">
        <v>31.993199821358782</v>
      </c>
      <c r="DK86" s="246">
        <v>27.596397165304882</v>
      </c>
      <c r="DL86" s="246">
        <v>23.084457299178176</v>
      </c>
      <c r="DM86" s="246">
        <v>6.9273810755735248</v>
      </c>
      <c r="DN86" s="246">
        <v>9.9824540074211736</v>
      </c>
      <c r="DO86" s="246">
        <v>15.092499106662471</v>
      </c>
      <c r="DP86" s="246">
        <v>18.565311255714796</v>
      </c>
      <c r="DQ86" s="246">
        <v>15.974404645905379</v>
      </c>
      <c r="DR86" s="246">
        <v>5.8978153139702973</v>
      </c>
      <c r="DS86" s="246">
        <v>-0.26975847511301071</v>
      </c>
      <c r="DT86" s="246">
        <v>-9.8784412496694607</v>
      </c>
      <c r="DU86" s="246">
        <v>-15.662515456222087</v>
      </c>
      <c r="DV86" s="246">
        <v>-18.868316969122141</v>
      </c>
      <c r="DW86" s="246">
        <v>-18.151134444588308</v>
      </c>
      <c r="DX86" s="246">
        <v>-12.116464188469628</v>
      </c>
      <c r="DY86" s="246">
        <v>-0.33566255728142297</v>
      </c>
      <c r="DZ86" s="246">
        <v>-1.7611934576004031</v>
      </c>
      <c r="EA86" s="246">
        <v>-3.3152125649301478</v>
      </c>
      <c r="EB86" s="246">
        <v>5.3661963279214024</v>
      </c>
    </row>
    <row r="87" spans="1:132" x14ac:dyDescent="0.3">
      <c r="A87" s="30" t="s">
        <v>164</v>
      </c>
      <c r="B87" s="9" t="s">
        <v>149</v>
      </c>
      <c r="C87" s="136" t="s">
        <v>162</v>
      </c>
      <c r="D87" s="30" t="s">
        <v>163</v>
      </c>
      <c r="E87" s="30" t="s">
        <v>142</v>
      </c>
      <c r="F87" s="30" t="s">
        <v>143</v>
      </c>
      <c r="G87" s="30">
        <v>31080</v>
      </c>
      <c r="H87" s="114">
        <v>30041</v>
      </c>
      <c r="I87" s="246"/>
      <c r="J87" s="246"/>
      <c r="K87" s="246"/>
      <c r="L87" s="246"/>
      <c r="M87" s="246"/>
      <c r="N87" s="246"/>
      <c r="O87" s="246"/>
      <c r="P87" s="246">
        <v>-21.621722660657667</v>
      </c>
      <c r="Q87" s="246">
        <v>7.8362294996287094</v>
      </c>
      <c r="R87" s="246">
        <v>11.479792771458211</v>
      </c>
      <c r="S87" s="246">
        <v>10.45088754669916</v>
      </c>
      <c r="T87" s="246">
        <v>5.8167066471568996</v>
      </c>
      <c r="U87" s="246">
        <v>-6.5800353417749662</v>
      </c>
      <c r="V87" s="246">
        <v>-10.383031470501033</v>
      </c>
      <c r="W87" s="246">
        <v>-14.533528505290711</v>
      </c>
      <c r="X87" s="246">
        <v>-13.926044086946657</v>
      </c>
      <c r="Y87" s="246">
        <v>-1.3354567480413486</v>
      </c>
      <c r="Z87" s="246">
        <v>12.143441847325427</v>
      </c>
      <c r="AA87" s="246">
        <v>30.849458642200428</v>
      </c>
      <c r="AB87" s="246">
        <v>39.271966923763877</v>
      </c>
      <c r="AC87" s="246">
        <v>21.578110223600998</v>
      </c>
      <c r="AD87" s="246">
        <v>6.9661988073288859</v>
      </c>
      <c r="AE87" s="246">
        <v>-6.6353426034786569</v>
      </c>
      <c r="AF87" s="246">
        <v>-12.9340298654924</v>
      </c>
      <c r="AG87" s="246">
        <v>-4.8413710917168906</v>
      </c>
      <c r="AH87" s="246">
        <v>1.5027148849404748</v>
      </c>
      <c r="AI87" s="246">
        <v>8.6369026371648072</v>
      </c>
      <c r="AJ87" s="246">
        <v>11.075111260514523</v>
      </c>
      <c r="AK87" s="246">
        <v>14.430182434595826</v>
      </c>
      <c r="AL87" s="246">
        <v>18.401248237064181</v>
      </c>
      <c r="AM87" s="246">
        <v>17.543745890185498</v>
      </c>
      <c r="AN87" s="246">
        <v>25.770489700421507</v>
      </c>
      <c r="AO87" s="246">
        <v>17.366946343409019</v>
      </c>
      <c r="AP87" s="246">
        <v>10.395820476086101</v>
      </c>
      <c r="AQ87" s="246">
        <v>7.9076504877779241</v>
      </c>
      <c r="AR87" s="246">
        <v>-4.4611047559850707</v>
      </c>
      <c r="AS87" s="246">
        <v>-3.6338254558559617</v>
      </c>
      <c r="AT87" s="246">
        <v>1.4456179486306637</v>
      </c>
      <c r="AU87" s="246">
        <v>2.386640123060543</v>
      </c>
      <c r="AV87" s="246">
        <v>8.9371224337272217</v>
      </c>
      <c r="AW87" s="246">
        <v>12.300895691607067</v>
      </c>
      <c r="AX87" s="246">
        <v>7.6875389574826576</v>
      </c>
      <c r="AY87" s="246">
        <v>3.6991341038291701</v>
      </c>
      <c r="AZ87" s="246">
        <v>2.9931302302389997</v>
      </c>
      <c r="BA87" s="246">
        <v>-0.12808396501158911</v>
      </c>
      <c r="BB87" s="246">
        <v>-1.6173087088699658</v>
      </c>
      <c r="BC87" s="246">
        <v>0.56798185525037426</v>
      </c>
      <c r="BD87" s="246">
        <v>-4.1304687049650974</v>
      </c>
      <c r="BE87" s="246">
        <v>-3.941084986279709</v>
      </c>
      <c r="BF87" s="246">
        <v>-2.5023344971345622</v>
      </c>
      <c r="BG87" s="246">
        <v>1.1701407949468459</v>
      </c>
      <c r="BH87" s="246">
        <v>10.032777483463839</v>
      </c>
      <c r="BI87" s="246">
        <v>9.6801766510482743</v>
      </c>
      <c r="BJ87" s="246">
        <v>14.102276602679826</v>
      </c>
      <c r="BK87" s="246">
        <v>11.514733761377585</v>
      </c>
      <c r="BL87" s="246">
        <v>14.289405718507536</v>
      </c>
      <c r="BM87" s="246">
        <v>20.885914045062986</v>
      </c>
      <c r="BN87" s="246">
        <v>18.419206025307716</v>
      </c>
      <c r="BO87" s="246">
        <v>18.959822855197313</v>
      </c>
      <c r="BP87" s="246">
        <v>6.0128127166665113</v>
      </c>
      <c r="BQ87" s="246">
        <v>-6.0225998003745378</v>
      </c>
      <c r="BR87" s="246">
        <v>-10.366447759524561</v>
      </c>
      <c r="BS87" s="246">
        <v>-10.6506374380988</v>
      </c>
      <c r="BT87" s="246">
        <v>-5.5791573590256212</v>
      </c>
      <c r="BU87" s="246">
        <v>4.3559716596206597</v>
      </c>
      <c r="BV87" s="246">
        <v>8.9152497632763552</v>
      </c>
      <c r="BW87" s="246">
        <v>1.0226862599002251</v>
      </c>
      <c r="BX87" s="246">
        <v>-9.4938250572106178</v>
      </c>
      <c r="BY87" s="246">
        <v>-23.144379543491176</v>
      </c>
      <c r="BZ87" s="246">
        <v>-31.111116224528001</v>
      </c>
      <c r="CA87" s="246">
        <v>-32.482610694637749</v>
      </c>
      <c r="CB87" s="246">
        <v>-32.839223519050954</v>
      </c>
      <c r="CC87" s="246">
        <v>-32.190774724004029</v>
      </c>
      <c r="CD87" s="246">
        <v>-36.249113458698751</v>
      </c>
      <c r="CE87" s="246">
        <v>-40.948403711816795</v>
      </c>
      <c r="CF87" s="246">
        <v>-42.895423297627111</v>
      </c>
      <c r="CG87" s="246">
        <v>-46.080629360792848</v>
      </c>
      <c r="CH87" s="246">
        <v>-43.517874772240802</v>
      </c>
      <c r="CI87" s="246">
        <v>-37.046480438489091</v>
      </c>
      <c r="CJ87" s="246">
        <v>-26.725758498527014</v>
      </c>
      <c r="CK87" s="246">
        <v>-6.6369583788136524</v>
      </c>
      <c r="CL87" s="246">
        <v>4.4267293460668107</v>
      </c>
      <c r="CM87" s="246">
        <v>9.5166056710923641</v>
      </c>
      <c r="CN87" s="246">
        <v>10.868510751654634</v>
      </c>
      <c r="CO87" s="246">
        <v>10.360105859655381</v>
      </c>
      <c r="CP87" s="246">
        <v>17.199773546889162</v>
      </c>
      <c r="CQ87" s="246">
        <v>15.871756210297189</v>
      </c>
      <c r="CR87" s="246">
        <v>10.090276414619126</v>
      </c>
      <c r="CS87" s="246">
        <v>-1.2516782114733565</v>
      </c>
      <c r="CT87" s="246">
        <v>-10.270967170814268</v>
      </c>
      <c r="CU87" s="246">
        <v>-1.1181998206808839</v>
      </c>
      <c r="CV87" s="246">
        <v>20.27118102971734</v>
      </c>
      <c r="CW87" s="246">
        <v>47.138024853076466</v>
      </c>
      <c r="CX87" s="246">
        <v>63.473892468012885</v>
      </c>
      <c r="CY87" s="246">
        <v>68.112913435594763</v>
      </c>
      <c r="CZ87" s="246">
        <v>47.449323440749872</v>
      </c>
      <c r="DA87" s="246">
        <v>33.85637589547413</v>
      </c>
      <c r="DB87" s="246">
        <v>35.35724818883498</v>
      </c>
      <c r="DC87" s="246">
        <v>23.412485863715172</v>
      </c>
      <c r="DD87" s="246">
        <v>20.992484869236893</v>
      </c>
      <c r="DE87" s="246">
        <v>9.3801292197720016</v>
      </c>
      <c r="DF87" s="246">
        <v>1.8113595968507736</v>
      </c>
      <c r="DG87" s="246">
        <v>-9.6190670785484017E-2</v>
      </c>
      <c r="DH87" s="246">
        <v>-1.6908273340308273</v>
      </c>
      <c r="DI87" s="246">
        <v>5.5732888586435161</v>
      </c>
      <c r="DJ87" s="246">
        <v>3.0637561151542867</v>
      </c>
      <c r="DK87" s="246">
        <v>5.9304592242539869</v>
      </c>
      <c r="DL87" s="246">
        <v>9.1607002690083323</v>
      </c>
      <c r="DM87" s="246">
        <v>9.5727200412828282</v>
      </c>
      <c r="DN87" s="246">
        <v>19.343680861727336</v>
      </c>
      <c r="DO87" s="246">
        <v>18.684478713708238</v>
      </c>
      <c r="DP87" s="246">
        <v>19.073263628696594</v>
      </c>
      <c r="DQ87" s="246">
        <v>21.198775577319356</v>
      </c>
      <c r="DR87" s="246">
        <v>11.763025436010057</v>
      </c>
      <c r="DS87" s="246">
        <v>11.519927883928517</v>
      </c>
      <c r="DT87" s="246">
        <v>2.1306529540899555</v>
      </c>
      <c r="DU87" s="246">
        <v>-10.968371546367202</v>
      </c>
      <c r="DV87" s="246">
        <v>-13.617454891675692</v>
      </c>
      <c r="DW87" s="246">
        <v>-18.331806501538967</v>
      </c>
      <c r="DX87" s="246">
        <v>-10.704991094231518</v>
      </c>
      <c r="DY87" s="246">
        <v>4.447981629777054</v>
      </c>
      <c r="DZ87" s="246">
        <v>0.99177990959517637</v>
      </c>
      <c r="EA87" s="246">
        <v>8.3377154368876809</v>
      </c>
      <c r="EB87" s="246">
        <v>10.865262826910255</v>
      </c>
    </row>
    <row r="88" spans="1:132" x14ac:dyDescent="0.3">
      <c r="A88" s="139" t="s">
        <v>166</v>
      </c>
      <c r="B88" s="9" t="s">
        <v>153</v>
      </c>
      <c r="C88" s="136" t="s">
        <v>162</v>
      </c>
      <c r="D88" s="30" t="s">
        <v>163</v>
      </c>
      <c r="E88" s="30" t="s">
        <v>142</v>
      </c>
      <c r="F88" s="30" t="s">
        <v>143</v>
      </c>
      <c r="G88" s="30">
        <v>37980</v>
      </c>
      <c r="H88" s="114">
        <v>30041</v>
      </c>
      <c r="I88" s="246"/>
      <c r="J88" s="246"/>
      <c r="K88" s="246"/>
      <c r="L88" s="246"/>
      <c r="M88" s="246"/>
      <c r="N88" s="246"/>
      <c r="O88" s="246"/>
      <c r="P88" s="246">
        <v>-9.545228208229247</v>
      </c>
      <c r="Q88" s="246">
        <v>22.193083964829587</v>
      </c>
      <c r="R88" s="246">
        <v>28.429892873500336</v>
      </c>
      <c r="S88" s="246">
        <v>32.086890145326564</v>
      </c>
      <c r="T88" s="246">
        <v>25.078212361363907</v>
      </c>
      <c r="U88" s="246">
        <v>8.7737400372507306</v>
      </c>
      <c r="V88" s="246">
        <v>9.9643594863038594</v>
      </c>
      <c r="W88" s="246">
        <v>9.7347892458683898</v>
      </c>
      <c r="X88" s="246">
        <v>11.890095373029549</v>
      </c>
      <c r="Y88" s="246">
        <v>14.475147282555847</v>
      </c>
      <c r="Z88" s="246">
        <v>12.656402747371237</v>
      </c>
      <c r="AA88" s="246">
        <v>7.5668469004252978</v>
      </c>
      <c r="AB88" s="246">
        <v>5.0829884626445976</v>
      </c>
      <c r="AC88" s="246">
        <v>7.1260119358777168</v>
      </c>
      <c r="AD88" s="246">
        <v>-2.2562486174017442</v>
      </c>
      <c r="AE88" s="246">
        <v>-4.5791166422594696</v>
      </c>
      <c r="AF88" s="246">
        <v>-11.428520681951129</v>
      </c>
      <c r="AG88" s="246">
        <v>-16.421860484582393</v>
      </c>
      <c r="AH88" s="246">
        <v>-5.644214780417359</v>
      </c>
      <c r="AI88" s="246">
        <v>-1.6591235920625687</v>
      </c>
      <c r="AJ88" s="246">
        <v>7.9928563214564683</v>
      </c>
      <c r="AK88" s="246">
        <v>15.417073616749105</v>
      </c>
      <c r="AL88" s="246">
        <v>6.2227213069673057</v>
      </c>
      <c r="AM88" s="246">
        <v>5.4104253080494225</v>
      </c>
      <c r="AN88" s="246">
        <v>4.9847316247428024</v>
      </c>
      <c r="AO88" s="246">
        <v>5.6842179306825393</v>
      </c>
      <c r="AP88" s="246">
        <v>12.238338153727401</v>
      </c>
      <c r="AQ88" s="246">
        <v>13.57794335882059</v>
      </c>
      <c r="AR88" s="246">
        <v>12.121310101334618</v>
      </c>
      <c r="AS88" s="246">
        <v>6.2810316084734348</v>
      </c>
      <c r="AT88" s="246">
        <v>3.0059963867343513</v>
      </c>
      <c r="AU88" s="246">
        <v>0.35580115571817322</v>
      </c>
      <c r="AV88" s="246">
        <v>-1.6129491292507963</v>
      </c>
      <c r="AW88" s="246">
        <v>-2.455442517964491</v>
      </c>
      <c r="AX88" s="246">
        <v>-4.1366640804798234</v>
      </c>
      <c r="AY88" s="246">
        <v>-5.8082414466626178</v>
      </c>
      <c r="AZ88" s="246">
        <v>-6.6214001806871812</v>
      </c>
      <c r="BA88" s="246">
        <v>-7.7931789573310564</v>
      </c>
      <c r="BB88" s="246">
        <v>-8.6422147913182048</v>
      </c>
      <c r="BC88" s="246">
        <v>-4.9470255217394659</v>
      </c>
      <c r="BD88" s="246">
        <v>-5.8601957939061116</v>
      </c>
      <c r="BE88" s="246">
        <v>2.3497485199259778</v>
      </c>
      <c r="BF88" s="246">
        <v>8.1940471478387344</v>
      </c>
      <c r="BG88" s="246">
        <v>5.9432354159736711</v>
      </c>
      <c r="BH88" s="246">
        <v>10.596012981854127</v>
      </c>
      <c r="BI88" s="246">
        <v>1.557065325092325</v>
      </c>
      <c r="BJ88" s="246">
        <v>-4.6258687947742105</v>
      </c>
      <c r="BK88" s="246">
        <v>-4.5933593182878107</v>
      </c>
      <c r="BL88" s="246">
        <v>-4.0769359164316672</v>
      </c>
      <c r="BM88" s="246">
        <v>0.36093600495077521</v>
      </c>
      <c r="BN88" s="246">
        <v>7.2480317355444139</v>
      </c>
      <c r="BO88" s="246">
        <v>9.5501753764833808</v>
      </c>
      <c r="BP88" s="246">
        <v>6.9148653756268104</v>
      </c>
      <c r="BQ88" s="246">
        <v>7.5016170519074716</v>
      </c>
      <c r="BR88" s="246">
        <v>4.8586972157695492</v>
      </c>
      <c r="BS88" s="246">
        <v>7.200999618189913</v>
      </c>
      <c r="BT88" s="246">
        <v>9.5006014095277909</v>
      </c>
      <c r="BU88" s="246">
        <v>11.175440017868556</v>
      </c>
      <c r="BV88" s="246">
        <v>6.5794180944744003</v>
      </c>
      <c r="BW88" s="246">
        <v>-3.7787654883825801</v>
      </c>
      <c r="BX88" s="246">
        <v>-13.075701044444351</v>
      </c>
      <c r="BY88" s="246">
        <v>-23.522971086116474</v>
      </c>
      <c r="BZ88" s="246">
        <v>-22.672672098908308</v>
      </c>
      <c r="CA88" s="246">
        <v>-22.70109148468001</v>
      </c>
      <c r="CB88" s="246">
        <v>-20.222953613232502</v>
      </c>
      <c r="CC88" s="246">
        <v>-15.40577485055376</v>
      </c>
      <c r="CD88" s="246">
        <v>-22.096701556403666</v>
      </c>
      <c r="CE88" s="246">
        <v>-20.39887852207243</v>
      </c>
      <c r="CF88" s="246">
        <v>-23.445644774648343</v>
      </c>
      <c r="CG88" s="246">
        <v>-34.565259401520017</v>
      </c>
      <c r="CH88" s="246">
        <v>-37.67127015966679</v>
      </c>
      <c r="CI88" s="246">
        <v>-41.434815623986907</v>
      </c>
      <c r="CJ88" s="246">
        <v>-38.020409126292293</v>
      </c>
      <c r="CK88" s="246">
        <v>-14.08245291602698</v>
      </c>
      <c r="CL88" s="246">
        <v>4.7143731169786536</v>
      </c>
      <c r="CM88" s="246">
        <v>13.737047299187408</v>
      </c>
      <c r="CN88" s="246">
        <v>18.428218578025366</v>
      </c>
      <c r="CO88" s="246">
        <v>-5.2811436421354285</v>
      </c>
      <c r="CP88" s="246">
        <v>-13.221384852628407</v>
      </c>
      <c r="CQ88" s="246">
        <v>-13.232337284383922</v>
      </c>
      <c r="CR88" s="246">
        <v>-14.669971477148552</v>
      </c>
      <c r="CS88" s="246">
        <v>-1.4497549940988446</v>
      </c>
      <c r="CT88" s="246">
        <v>7.740639986494628</v>
      </c>
      <c r="CU88" s="246">
        <v>16.877328496906983</v>
      </c>
      <c r="CV88" s="246">
        <v>20.144860887224311</v>
      </c>
      <c r="CW88" s="246">
        <v>20.645314126273465</v>
      </c>
      <c r="CX88" s="246">
        <v>22.026801429153391</v>
      </c>
      <c r="CY88" s="246">
        <v>19.083963129115656</v>
      </c>
      <c r="CZ88" s="246">
        <v>19.840054507299676</v>
      </c>
      <c r="DA88" s="246">
        <v>7.6492204900751943</v>
      </c>
      <c r="DB88" s="246">
        <v>-1.6000635151615734</v>
      </c>
      <c r="DC88" s="246">
        <v>-4.5865244478229439</v>
      </c>
      <c r="DD88" s="246">
        <v>-5.7121630304893829</v>
      </c>
      <c r="DE88" s="246">
        <v>0.97937411805974572</v>
      </c>
      <c r="DF88" s="246">
        <v>7.0184507478873419</v>
      </c>
      <c r="DG88" s="246">
        <v>9.6216516320430525</v>
      </c>
      <c r="DH88" s="246">
        <v>12.28158388107504</v>
      </c>
      <c r="DI88" s="246">
        <v>18.283690884071529</v>
      </c>
      <c r="DJ88" s="246">
        <v>20.720984974953172</v>
      </c>
      <c r="DK88" s="246">
        <v>17.935645925939241</v>
      </c>
      <c r="DL88" s="246">
        <v>14.683384217823042</v>
      </c>
      <c r="DM88" s="246">
        <v>11.446410936125611</v>
      </c>
      <c r="DN88" s="246">
        <v>5.2138111062523844</v>
      </c>
      <c r="DO88" s="246">
        <v>10.83981665315055</v>
      </c>
      <c r="DP88" s="246">
        <v>9.4372141370857179</v>
      </c>
      <c r="DQ88" s="246">
        <v>2.9899161168249457</v>
      </c>
      <c r="DR88" s="246">
        <v>5.2639661547692445</v>
      </c>
      <c r="DS88" s="246">
        <v>-2.9214557132262073</v>
      </c>
      <c r="DT88" s="246">
        <v>-0.46381082692198461</v>
      </c>
      <c r="DU88" s="246">
        <v>0.85068400077587047</v>
      </c>
      <c r="DV88" s="246">
        <v>-1.9526404233190944</v>
      </c>
      <c r="DW88" s="246">
        <v>0.81381782072618913</v>
      </c>
      <c r="DX88" s="246">
        <v>-3.5929498286808559</v>
      </c>
      <c r="DY88" s="246">
        <v>-0.97757430162483261</v>
      </c>
      <c r="DZ88" s="246">
        <v>-3.3526252446324034</v>
      </c>
      <c r="EA88" s="246">
        <v>6.7163108507589248E-2</v>
      </c>
      <c r="EB88" s="246">
        <v>15.517987142744627</v>
      </c>
    </row>
    <row r="89" spans="1:132" s="112" customFormat="1" x14ac:dyDescent="0.3">
      <c r="A89" s="137" t="e">
        <f>NA()</f>
        <v>#N/A</v>
      </c>
      <c r="B89" s="8" t="s">
        <v>220</v>
      </c>
      <c r="C89" s="134" t="s">
        <v>223</v>
      </c>
      <c r="D89" s="135" t="s">
        <v>224</v>
      </c>
      <c r="E89" s="112" t="s">
        <v>142</v>
      </c>
      <c r="F89" s="112" t="s">
        <v>147</v>
      </c>
      <c r="H89" s="113">
        <v>38442</v>
      </c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5"/>
      <c r="BP89" s="247"/>
      <c r="BQ89" s="245"/>
      <c r="BR89" s="245"/>
      <c r="BS89" s="245"/>
      <c r="BT89" s="245"/>
      <c r="BU89" s="245"/>
      <c r="BV89" s="245"/>
      <c r="BW89" s="245"/>
      <c r="BX89" s="245"/>
      <c r="BY89" s="245"/>
      <c r="BZ89" s="245"/>
      <c r="CA89" s="245">
        <v>2.3522893129309557</v>
      </c>
      <c r="CB89" s="245">
        <v>1.7339329632185239</v>
      </c>
      <c r="CC89" s="245">
        <v>4.9270845009356101</v>
      </c>
      <c r="CD89" s="245">
        <v>8.148213854420522</v>
      </c>
      <c r="CE89" s="245">
        <v>7.5281908931653279</v>
      </c>
      <c r="CF89" s="245">
        <v>4.2620175802623415</v>
      </c>
      <c r="CG89" s="245">
        <v>-0.34013343472816759</v>
      </c>
      <c r="CH89" s="245">
        <v>-5.1328006279674261</v>
      </c>
      <c r="CI89" s="245">
        <v>-7.2621698223941227</v>
      </c>
      <c r="CJ89" s="245">
        <v>-7.0604167321669022</v>
      </c>
      <c r="CK89" s="245">
        <v>-6.4859608970152012</v>
      </c>
      <c r="CL89" s="245">
        <v>-3.9544900954895899</v>
      </c>
      <c r="CM89" s="245">
        <v>-0.97448396508528834</v>
      </c>
      <c r="CN89" s="245">
        <v>1.1581668440633675</v>
      </c>
      <c r="CO89" s="245">
        <v>2.4753705920776423</v>
      </c>
      <c r="CP89" s="245">
        <v>2.363098721468754</v>
      </c>
      <c r="CQ89" s="245">
        <v>1.0808218656421515</v>
      </c>
      <c r="CR89" s="245">
        <v>-0.15677307059804901</v>
      </c>
      <c r="CS89" s="245">
        <v>-0.1861656050385016</v>
      </c>
      <c r="CT89" s="245">
        <v>8.6742275469909397E-2</v>
      </c>
      <c r="CU89" s="245">
        <v>0.9286511927775456</v>
      </c>
      <c r="CV89" s="245">
        <v>1.9702535476053999</v>
      </c>
      <c r="CW89" s="245">
        <v>2.7489688123171772</v>
      </c>
      <c r="CX89" s="245">
        <v>3.2009067465981493</v>
      </c>
      <c r="CY89" s="245">
        <v>3.7966554023664716</v>
      </c>
      <c r="CZ89" s="245">
        <v>3.9789746101024099</v>
      </c>
      <c r="DA89" s="245">
        <v>2.5670229885001219</v>
      </c>
      <c r="DB89" s="245">
        <v>1.3182577259475021</v>
      </c>
      <c r="DC89" s="245">
        <v>2.4023746839958058</v>
      </c>
      <c r="DD89" s="245">
        <v>4.6449829947275552</v>
      </c>
      <c r="DE89" s="245">
        <v>9.7774346428500074</v>
      </c>
      <c r="DF89" s="245">
        <v>15.608602001378296</v>
      </c>
      <c r="DG89" s="245">
        <v>13.536115813650849</v>
      </c>
      <c r="DH89" s="245">
        <v>9.5590573165322414</v>
      </c>
      <c r="DI89" s="245">
        <v>4.4235886472210568</v>
      </c>
      <c r="DJ89" s="245">
        <v>-0.68365759675201077</v>
      </c>
      <c r="DK89" s="245">
        <v>0.96103444094913404</v>
      </c>
      <c r="DL89" s="245">
        <v>3.5947412494036857</v>
      </c>
      <c r="DM89" s="245">
        <v>5.6052370980175681</v>
      </c>
      <c r="DN89" s="245">
        <v>7.2878621588099515</v>
      </c>
      <c r="DO89" s="245">
        <v>6.8713525760328409</v>
      </c>
      <c r="DP89" s="245">
        <v>7.0331601366596992</v>
      </c>
      <c r="DQ89" s="245">
        <v>6.8936302018517335</v>
      </c>
      <c r="DR89" s="245">
        <v>6.593764397396658</v>
      </c>
      <c r="DS89" s="245">
        <v>5.3835981530030761</v>
      </c>
      <c r="DT89" s="245">
        <v>2.9648760480000047</v>
      </c>
      <c r="DU89" s="245">
        <v>1.5965612691622642</v>
      </c>
      <c r="DV89" s="245">
        <v>1.3625480151459761</v>
      </c>
      <c r="DW89" s="245">
        <v>2.1376135031782399</v>
      </c>
      <c r="DX89" s="245">
        <v>3.9866368317162664</v>
      </c>
      <c r="DY89" s="245">
        <v>6.3060222601326572</v>
      </c>
      <c r="DZ89" s="245">
        <v>5.7207636790411636</v>
      </c>
      <c r="EA89" s="245">
        <v>4.5415623242471987</v>
      </c>
      <c r="EB89" s="245">
        <v>3.625837628603175</v>
      </c>
    </row>
    <row r="90" spans="1:132" s="112" customFormat="1" x14ac:dyDescent="0.3">
      <c r="A90" s="137" t="e">
        <f>NA()</f>
        <v>#N/A</v>
      </c>
      <c r="B90" s="8" t="s">
        <v>221</v>
      </c>
      <c r="C90" s="134" t="s">
        <v>223</v>
      </c>
      <c r="D90" s="135" t="s">
        <v>224</v>
      </c>
      <c r="E90" s="112" t="s">
        <v>142</v>
      </c>
      <c r="F90" s="112" t="s">
        <v>147</v>
      </c>
      <c r="H90" s="113">
        <v>38442</v>
      </c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45"/>
      <c r="BP90" s="247"/>
      <c r="BQ90" s="245"/>
      <c r="BR90" s="245"/>
      <c r="BS90" s="245"/>
      <c r="BT90" s="245"/>
      <c r="BU90" s="245"/>
      <c r="BV90" s="245"/>
      <c r="BW90" s="245"/>
      <c r="BX90" s="245"/>
      <c r="BY90" s="245"/>
      <c r="BZ90" s="245"/>
      <c r="CA90" s="245">
        <v>-12.180489583295541</v>
      </c>
      <c r="CB90" s="245">
        <v>-10.141945075409065</v>
      </c>
      <c r="CC90" s="245">
        <v>-7.6459133689170251</v>
      </c>
      <c r="CD90" s="245">
        <v>-5.5140403223528773</v>
      </c>
      <c r="CE90" s="245">
        <v>-3.8186280941682789</v>
      </c>
      <c r="CF90" s="245">
        <v>-3.6815802009281606</v>
      </c>
      <c r="CG90" s="245">
        <v>-3.5675886672125019</v>
      </c>
      <c r="CH90" s="245">
        <v>-3.9684283049681968</v>
      </c>
      <c r="CI90" s="245">
        <v>-4.7864700155328865</v>
      </c>
      <c r="CJ90" s="245">
        <v>-3.8218512970591014</v>
      </c>
      <c r="CK90" s="245">
        <v>-1.774285456156981</v>
      </c>
      <c r="CL90" s="245">
        <v>3.3830477824947538</v>
      </c>
      <c r="CM90" s="245">
        <v>10.640602735323924</v>
      </c>
      <c r="CN90" s="245">
        <v>16.846663521743086</v>
      </c>
      <c r="CO90" s="245">
        <v>20.038176385243322</v>
      </c>
      <c r="CP90" s="245">
        <v>19.16166376538764</v>
      </c>
      <c r="CQ90" s="245">
        <v>15.275450004764915</v>
      </c>
      <c r="CR90" s="245">
        <v>9.6221714911652985</v>
      </c>
      <c r="CS90" s="245">
        <v>7.5415865916020257</v>
      </c>
      <c r="CT90" s="245">
        <v>7.0348932116213723</v>
      </c>
      <c r="CU90" s="245">
        <v>7.7808066893521959</v>
      </c>
      <c r="CV90" s="245">
        <v>10.61490918664536</v>
      </c>
      <c r="CW90" s="245">
        <v>9.9598477414983577</v>
      </c>
      <c r="CX90" s="245">
        <v>8.1989305084594548</v>
      </c>
      <c r="CY90" s="245">
        <v>6.9090185703080964</v>
      </c>
      <c r="CZ90" s="245">
        <v>4.7650035757475164</v>
      </c>
      <c r="DA90" s="245">
        <v>3.9084495574155236</v>
      </c>
      <c r="DB90" s="245">
        <v>3.4251341394355928</v>
      </c>
      <c r="DC90" s="245">
        <v>1.8267277164605638</v>
      </c>
      <c r="DD90" s="245">
        <v>1.2315470132202468</v>
      </c>
      <c r="DE90" s="245">
        <v>1.6490877540844606</v>
      </c>
      <c r="DF90" s="245">
        <v>2.9396379095658789</v>
      </c>
      <c r="DG90" s="245">
        <v>5.3685710069353982</v>
      </c>
      <c r="DH90" s="245">
        <v>6.9667322332213413</v>
      </c>
      <c r="DI90" s="245">
        <v>8.0586757108838913</v>
      </c>
      <c r="DJ90" s="245">
        <v>8.0177916903788553</v>
      </c>
      <c r="DK90" s="245">
        <v>7.0046045436565851</v>
      </c>
      <c r="DL90" s="245">
        <v>5.8810134090311967</v>
      </c>
      <c r="DM90" s="245">
        <v>4.5527615784239721</v>
      </c>
      <c r="DN90" s="245">
        <v>5.3961601708423634</v>
      </c>
      <c r="DO90" s="245">
        <v>7.3226040107986101</v>
      </c>
      <c r="DP90" s="245">
        <v>10.451833023973677</v>
      </c>
      <c r="DQ90" s="245">
        <v>12.578941704997085</v>
      </c>
      <c r="DR90" s="245">
        <v>9.9320938075371714</v>
      </c>
      <c r="DS90" s="245">
        <v>5.9618083910763255</v>
      </c>
      <c r="DT90" s="245">
        <v>5.1285633483379382E-2</v>
      </c>
      <c r="DU90" s="245">
        <v>-4.196211601090746</v>
      </c>
      <c r="DV90" s="245">
        <v>-4.9526773974760827</v>
      </c>
      <c r="DW90" s="245">
        <v>-3.3894917259229662</v>
      </c>
      <c r="DX90" s="245">
        <v>1.04885744771897</v>
      </c>
      <c r="DY90" s="245">
        <v>5.6537367577130722</v>
      </c>
      <c r="DZ90" s="245">
        <v>6.6205772559120675</v>
      </c>
      <c r="EA90" s="245">
        <v>5.1442260641893318</v>
      </c>
      <c r="EB90" s="245">
        <v>2.9647986899192369</v>
      </c>
    </row>
    <row r="91" spans="1:132" s="112" customFormat="1" x14ac:dyDescent="0.3">
      <c r="A91" s="137" t="e">
        <f>NA()</f>
        <v>#N/A</v>
      </c>
      <c r="B91" s="8" t="s">
        <v>222</v>
      </c>
      <c r="C91" s="134" t="s">
        <v>223</v>
      </c>
      <c r="D91" s="135" t="s">
        <v>224</v>
      </c>
      <c r="E91" s="112" t="s">
        <v>142</v>
      </c>
      <c r="F91" s="112" t="s">
        <v>147</v>
      </c>
      <c r="H91" s="113">
        <v>38442</v>
      </c>
      <c r="I91" s="245"/>
      <c r="J91" s="245"/>
      <c r="K91" s="245"/>
      <c r="L91" s="245"/>
      <c r="M91" s="245"/>
      <c r="N91" s="245"/>
      <c r="O91" s="245"/>
      <c r="P91" s="245"/>
      <c r="Q91" s="245"/>
      <c r="R91" s="245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5"/>
      <c r="BP91" s="247"/>
      <c r="BQ91" s="245"/>
      <c r="BR91" s="245"/>
      <c r="BS91" s="245"/>
      <c r="BT91" s="245"/>
      <c r="BU91" s="245"/>
      <c r="BV91" s="245"/>
      <c r="BW91" s="245"/>
      <c r="BX91" s="245"/>
      <c r="BY91" s="245"/>
      <c r="BZ91" s="245"/>
      <c r="CA91" s="245">
        <v>-5.3127377871027965</v>
      </c>
      <c r="CB91" s="245">
        <v>-5.3432346429674071</v>
      </c>
      <c r="CC91" s="245">
        <v>-5.6439083172877096</v>
      </c>
      <c r="CD91" s="245">
        <v>-7.01631074852527</v>
      </c>
      <c r="CE91" s="245">
        <v>-7.7940935558617825</v>
      </c>
      <c r="CF91" s="245">
        <v>-9.0168959984065093</v>
      </c>
      <c r="CG91" s="245">
        <v>-10.022473708018417</v>
      </c>
      <c r="CH91" s="245">
        <v>-10.644919849371966</v>
      </c>
      <c r="CI91" s="245">
        <v>-12.010196416467089</v>
      </c>
      <c r="CJ91" s="245">
        <v>-11.53023317885933</v>
      </c>
      <c r="CK91" s="245">
        <v>-8.6626756024427536</v>
      </c>
      <c r="CL91" s="245">
        <v>-3.8506164141226193</v>
      </c>
      <c r="CM91" s="245">
        <v>2.6059465434517048</v>
      </c>
      <c r="CN91" s="245">
        <v>7.6746865287304509</v>
      </c>
      <c r="CO91" s="245">
        <v>10.133544455162022</v>
      </c>
      <c r="CP91" s="245">
        <v>10.666540005463634</v>
      </c>
      <c r="CQ91" s="245">
        <v>10.080745614755079</v>
      </c>
      <c r="CR91" s="245">
        <v>9.6303955845557017</v>
      </c>
      <c r="CS91" s="245">
        <v>9.1798647665015309</v>
      </c>
      <c r="CT91" s="245">
        <v>8.1824917936747461</v>
      </c>
      <c r="CU91" s="245">
        <v>6.841598068699688</v>
      </c>
      <c r="CV91" s="245">
        <v>5.3649976009152294</v>
      </c>
      <c r="CW91" s="245">
        <v>4.0132140374864225</v>
      </c>
      <c r="CX91" s="245">
        <v>3.6111637178099163</v>
      </c>
      <c r="CY91" s="245">
        <v>4.2543082475711707</v>
      </c>
      <c r="CZ91" s="245">
        <v>5.5074830596082647</v>
      </c>
      <c r="DA91" s="245">
        <v>7.0516805055103191</v>
      </c>
      <c r="DB91" s="245">
        <v>8.10333133968631</v>
      </c>
      <c r="DC91" s="245">
        <v>7.8839388621140243</v>
      </c>
      <c r="DD91" s="245">
        <v>6.8152218972096339</v>
      </c>
      <c r="DE91" s="245">
        <v>6.3816652231642363</v>
      </c>
      <c r="DF91" s="245">
        <v>6.4985656241471439</v>
      </c>
      <c r="DG91" s="245">
        <v>7.5955434639715618</v>
      </c>
      <c r="DH91" s="245">
        <v>9.9165783088662174</v>
      </c>
      <c r="DI91" s="245">
        <v>10.976523227541861</v>
      </c>
      <c r="DJ91" s="245">
        <v>10.965507187207212</v>
      </c>
      <c r="DK91" s="245">
        <v>9.9962776942422078</v>
      </c>
      <c r="DL91" s="245">
        <v>7.3550763781183148</v>
      </c>
      <c r="DM91" s="245">
        <v>5.2345003332585369</v>
      </c>
      <c r="DN91" s="245">
        <v>4.5888605798975277</v>
      </c>
      <c r="DO91" s="245">
        <v>4.9419132789799782</v>
      </c>
      <c r="DP91" s="245">
        <v>6.9741084025902564</v>
      </c>
      <c r="DQ91" s="245">
        <v>9.5142100819259046</v>
      </c>
      <c r="DR91" s="245">
        <v>10.338569916671235</v>
      </c>
      <c r="DS91" s="245">
        <v>10.526485243950624</v>
      </c>
      <c r="DT91" s="245">
        <v>9.0642911013356837</v>
      </c>
      <c r="DU91" s="245">
        <v>6.8745530911443167</v>
      </c>
      <c r="DV91" s="245">
        <v>6.0873665056043667</v>
      </c>
      <c r="DW91" s="245">
        <v>5.666389393992918</v>
      </c>
      <c r="DX91" s="245">
        <v>6.7249568782616302</v>
      </c>
      <c r="DY91" s="245">
        <v>8.0147730854126991</v>
      </c>
      <c r="DZ91" s="245">
        <v>5.3834192736548419</v>
      </c>
      <c r="EA91" s="245">
        <v>0.450899205044966</v>
      </c>
      <c r="EB91" s="245">
        <v>-5.9283756687503022</v>
      </c>
    </row>
    <row r="92" spans="1:132" s="112" customFormat="1" x14ac:dyDescent="0.3">
      <c r="A92" s="137" t="e">
        <f>NA()</f>
        <v>#N/A</v>
      </c>
      <c r="B92" s="8" t="s">
        <v>153</v>
      </c>
      <c r="C92" s="134" t="s">
        <v>223</v>
      </c>
      <c r="D92" s="135" t="s">
        <v>224</v>
      </c>
      <c r="E92" s="112" t="s">
        <v>142</v>
      </c>
      <c r="F92" s="112" t="s">
        <v>147</v>
      </c>
      <c r="H92" s="113">
        <v>38442</v>
      </c>
      <c r="I92" s="245"/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7"/>
      <c r="BQ92" s="245"/>
      <c r="BR92" s="245"/>
      <c r="BS92" s="245"/>
      <c r="BT92" s="245"/>
      <c r="BU92" s="245"/>
      <c r="BV92" s="245"/>
      <c r="BW92" s="245"/>
      <c r="BX92" s="245"/>
      <c r="BY92" s="245"/>
      <c r="BZ92" s="245"/>
      <c r="CA92" s="245">
        <v>7.8493495213183886</v>
      </c>
      <c r="CB92" s="245">
        <v>3.7283299165388111</v>
      </c>
      <c r="CC92" s="245">
        <v>-3.7852220572376187E-2</v>
      </c>
      <c r="CD92" s="245">
        <v>-2.3024395649744496</v>
      </c>
      <c r="CE92" s="245">
        <v>-3.4279029063489599</v>
      </c>
      <c r="CF92" s="245">
        <v>-3.7101441396030777</v>
      </c>
      <c r="CG92" s="245">
        <v>-4.4033871379764173</v>
      </c>
      <c r="CH92" s="245">
        <v>-5.3933282240428122</v>
      </c>
      <c r="CI92" s="245">
        <v>-6.9449986451457963</v>
      </c>
      <c r="CJ92" s="245">
        <v>-7.9335680524203509</v>
      </c>
      <c r="CK92" s="245">
        <v>-6.3122366405399228</v>
      </c>
      <c r="CL92" s="245">
        <v>-2.7174854776918127</v>
      </c>
      <c r="CM92" s="245">
        <v>2.10967778599447</v>
      </c>
      <c r="CN92" s="245">
        <v>6.4344302633898369</v>
      </c>
      <c r="CO92" s="245">
        <v>8.8884139243826468</v>
      </c>
      <c r="CP92" s="245">
        <v>10.540395802314412</v>
      </c>
      <c r="CQ92" s="245">
        <v>12.201160025793543</v>
      </c>
      <c r="CR92" s="245">
        <v>14.100589766709499</v>
      </c>
      <c r="CS92" s="245">
        <v>16.111038428417007</v>
      </c>
      <c r="CT92" s="245">
        <v>14.927224656146858</v>
      </c>
      <c r="CU92" s="245">
        <v>12.008133953208802</v>
      </c>
      <c r="CV92" s="245">
        <v>8.2347825970012529</v>
      </c>
      <c r="CW92" s="245">
        <v>3.2475628396158536</v>
      </c>
      <c r="CX92" s="245">
        <v>0.82449445444084457</v>
      </c>
      <c r="CY92" s="245">
        <v>-0.14550579767931329</v>
      </c>
      <c r="CZ92" s="245">
        <v>-0.74022994275505849</v>
      </c>
      <c r="DA92" s="245">
        <v>-1.013626801404365</v>
      </c>
      <c r="DB92" s="245">
        <v>-1.7562695590190531</v>
      </c>
      <c r="DC92" s="245">
        <v>-3.0455215983746808</v>
      </c>
      <c r="DD92" s="245">
        <v>-3.0096575983931166</v>
      </c>
      <c r="DE92" s="245">
        <v>8.5470925435558606E-2</v>
      </c>
      <c r="DF92" s="245">
        <v>3.6912806057372474</v>
      </c>
      <c r="DG92" s="245">
        <v>7.8156180153525918</v>
      </c>
      <c r="DH92" s="245">
        <v>10.573439158194688</v>
      </c>
      <c r="DI92" s="245">
        <v>10.121434478764815</v>
      </c>
      <c r="DJ92" s="245">
        <v>9.2512636127155883</v>
      </c>
      <c r="DK92" s="245">
        <v>7.7638216219810943</v>
      </c>
      <c r="DL92" s="245">
        <v>6.3368596076681927</v>
      </c>
      <c r="DM92" s="245">
        <v>5.8958668600028643</v>
      </c>
      <c r="DN92" s="245">
        <v>5.6328058517945863</v>
      </c>
      <c r="DO92" s="245">
        <v>6.0327224210782386</v>
      </c>
      <c r="DP92" s="245">
        <v>7.4427476795571197</v>
      </c>
      <c r="DQ92" s="245">
        <v>7.6277148751597839</v>
      </c>
      <c r="DR92" s="245">
        <v>7.4240072412668727</v>
      </c>
      <c r="DS92" s="245">
        <v>6.6027442836078754</v>
      </c>
      <c r="DT92" s="245">
        <v>4.8262765296228611</v>
      </c>
      <c r="DU92" s="245">
        <v>5.0813033775845771</v>
      </c>
      <c r="DV92" s="245">
        <v>5.9256180298250349</v>
      </c>
      <c r="DW92" s="245">
        <v>7.5756984778332468</v>
      </c>
      <c r="DX92" s="245">
        <v>9.1625201648697914</v>
      </c>
      <c r="DY92" s="245">
        <v>7.8462641716267267</v>
      </c>
      <c r="DZ92" s="245">
        <v>1.7313534207387176</v>
      </c>
      <c r="EA92" s="245">
        <v>-6.0627401361817812</v>
      </c>
      <c r="EB92" s="245">
        <v>-13.502975956717684</v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 tint="0.59999389629810485"/>
  </sheetPr>
  <dimension ref="A1:EB50"/>
  <sheetViews>
    <sheetView zoomScaleNormal="100" zoomScalePageLayoutView="55" workbookViewId="0">
      <pane xSplit="3" ySplit="2" topLeftCell="D3" activePane="bottomRight" state="frozen"/>
      <selection pane="topRight" activeCell="AG3" sqref="AG3"/>
      <selection pane="bottomLeft" activeCell="AG3" sqref="AG3"/>
      <selection pane="bottomRight" activeCell="A2" sqref="A2"/>
    </sheetView>
  </sheetViews>
  <sheetFormatPr defaultColWidth="8.6640625" defaultRowHeight="14.4" x14ac:dyDescent="0.3"/>
  <cols>
    <col min="1" max="1" width="8.77734375" style="1" bestFit="1" customWidth="1"/>
    <col min="2" max="2" width="14.44140625" style="1" customWidth="1"/>
    <col min="3" max="3" width="29.33203125" style="1" customWidth="1"/>
    <col min="4" max="4" width="10.33203125" style="1" customWidth="1"/>
    <col min="5" max="5" width="6.44140625" style="1" customWidth="1"/>
    <col min="6" max="6" width="6.77734375" style="1" customWidth="1"/>
    <col min="7" max="7" width="7" style="1" customWidth="1"/>
    <col min="8" max="8" width="10.5546875" style="1" bestFit="1" customWidth="1"/>
    <col min="9" max="31" width="8.6640625" style="1"/>
    <col min="32" max="32" width="8.6640625" style="3"/>
    <col min="33" max="34" width="8.6640625" style="1"/>
    <col min="35" max="35" width="8.6640625" style="3"/>
    <col min="36" max="16384" width="8.6640625" style="1"/>
  </cols>
  <sheetData>
    <row r="1" spans="1:132" s="30" customFormat="1" ht="15.6" x14ac:dyDescent="0.3">
      <c r="A1" s="4" t="s">
        <v>254</v>
      </c>
      <c r="B1" s="125"/>
      <c r="C1" s="125"/>
      <c r="D1" s="125"/>
      <c r="E1" s="125"/>
      <c r="F1" s="125"/>
      <c r="G1" s="120"/>
      <c r="H1" s="119"/>
      <c r="I1" s="125"/>
      <c r="J1" s="125"/>
      <c r="K1" s="125"/>
      <c r="L1" s="125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19"/>
      <c r="AG1" s="120"/>
      <c r="AH1" s="120"/>
      <c r="AI1" s="119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</row>
    <row r="2" spans="1:132" s="110" customFormat="1" x14ac:dyDescent="0.3">
      <c r="A2" s="130" t="s">
        <v>250</v>
      </c>
      <c r="B2" s="130" t="s">
        <v>11</v>
      </c>
      <c r="C2" s="130" t="s">
        <v>12</v>
      </c>
      <c r="D2" s="130" t="s">
        <v>13</v>
      </c>
      <c r="E2" s="130" t="s">
        <v>169</v>
      </c>
      <c r="F2" s="130" t="s">
        <v>15</v>
      </c>
      <c r="G2" s="130" t="s">
        <v>16</v>
      </c>
      <c r="H2" s="130" t="s">
        <v>17</v>
      </c>
      <c r="I2" s="131" t="str">
        <f>'Table 4_Final Inputs'!I2</f>
        <v>1990Q1</v>
      </c>
      <c r="J2" s="131" t="str">
        <f>'Table 4_Final Inputs'!J2</f>
        <v>1990Q2</v>
      </c>
      <c r="K2" s="131" t="str">
        <f>'Table 4_Final Inputs'!K2</f>
        <v>1990Q3</v>
      </c>
      <c r="L2" s="131" t="str">
        <f>'Table 4_Final Inputs'!L2</f>
        <v>1990Q4</v>
      </c>
      <c r="M2" s="131" t="str">
        <f>'Table 4_Final Inputs'!M2</f>
        <v>1991Q1</v>
      </c>
      <c r="N2" s="131" t="str">
        <f>'Table 4_Final Inputs'!N2</f>
        <v>1991Q2</v>
      </c>
      <c r="O2" s="131" t="str">
        <f>'Table 4_Final Inputs'!O2</f>
        <v>1991Q3</v>
      </c>
      <c r="P2" s="131" t="str">
        <f>'Table 4_Final Inputs'!P2</f>
        <v>1991Q4</v>
      </c>
      <c r="Q2" s="131" t="str">
        <f>'Table 4_Final Inputs'!Q2</f>
        <v>1992Q1</v>
      </c>
      <c r="R2" s="131" t="str">
        <f>'Table 4_Final Inputs'!R2</f>
        <v>1992Q2</v>
      </c>
      <c r="S2" s="131" t="str">
        <f>'Table 4_Final Inputs'!S2</f>
        <v>1992Q3</v>
      </c>
      <c r="T2" s="131" t="str">
        <f>'Table 4_Final Inputs'!T2</f>
        <v>1992Q4</v>
      </c>
      <c r="U2" s="131" t="str">
        <f>'Table 4_Final Inputs'!U2</f>
        <v>1993Q1</v>
      </c>
      <c r="V2" s="131" t="str">
        <f>'Table 4_Final Inputs'!V2</f>
        <v>1993Q2</v>
      </c>
      <c r="W2" s="131" t="str">
        <f>'Table 4_Final Inputs'!W2</f>
        <v>1993Q3</v>
      </c>
      <c r="X2" s="131" t="str">
        <f>'Table 4_Final Inputs'!X2</f>
        <v>1993Q4</v>
      </c>
      <c r="Y2" s="131" t="str">
        <f>'Table 4_Final Inputs'!Y2</f>
        <v>1994Q1</v>
      </c>
      <c r="Z2" s="131" t="str">
        <f>'Table 4_Final Inputs'!Z2</f>
        <v>1994Q2</v>
      </c>
      <c r="AA2" s="131" t="str">
        <f>'Table 4_Final Inputs'!AA2</f>
        <v>1994Q3</v>
      </c>
      <c r="AB2" s="131" t="str">
        <f>'Table 4_Final Inputs'!AB2</f>
        <v>1994Q4</v>
      </c>
      <c r="AC2" s="131" t="str">
        <f>'Table 4_Final Inputs'!AC2</f>
        <v>1995Q1</v>
      </c>
      <c r="AD2" s="131" t="str">
        <f>'Table 4_Final Inputs'!AD2</f>
        <v>1995Q2</v>
      </c>
      <c r="AE2" s="131" t="str">
        <f>'Table 4_Final Inputs'!AE2</f>
        <v>1995Q3</v>
      </c>
      <c r="AF2" s="131" t="str">
        <f>'Table 4_Final Inputs'!AF2</f>
        <v>1995Q4</v>
      </c>
      <c r="AG2" s="131" t="str">
        <f>'Table 4_Final Inputs'!AG2</f>
        <v>1996Q1</v>
      </c>
      <c r="AH2" s="131" t="str">
        <f>'Table 4_Final Inputs'!AH2</f>
        <v>1996Q2</v>
      </c>
      <c r="AI2" s="131" t="str">
        <f>'Table 4_Final Inputs'!AI2</f>
        <v>1996Q3</v>
      </c>
      <c r="AJ2" s="131" t="str">
        <f>'Table 4_Final Inputs'!AJ2</f>
        <v>1996Q4</v>
      </c>
      <c r="AK2" s="131" t="str">
        <f>'Table 4_Final Inputs'!AK2</f>
        <v>1997Q1</v>
      </c>
      <c r="AL2" s="131" t="str">
        <f>'Table 4_Final Inputs'!AL2</f>
        <v>1997Q2</v>
      </c>
      <c r="AM2" s="131" t="str">
        <f>'Table 4_Final Inputs'!AM2</f>
        <v>1997Q3</v>
      </c>
      <c r="AN2" s="131" t="str">
        <f>'Table 4_Final Inputs'!AN2</f>
        <v>1997Q4</v>
      </c>
      <c r="AO2" s="131" t="str">
        <f>'Table 4_Final Inputs'!AO2</f>
        <v>1998Q1</v>
      </c>
      <c r="AP2" s="131" t="str">
        <f>'Table 4_Final Inputs'!AP2</f>
        <v>1998Q2</v>
      </c>
      <c r="AQ2" s="131" t="str">
        <f>'Table 4_Final Inputs'!AQ2</f>
        <v>1998Q3</v>
      </c>
      <c r="AR2" s="131" t="str">
        <f>'Table 4_Final Inputs'!AR2</f>
        <v>1998Q4</v>
      </c>
      <c r="AS2" s="131" t="str">
        <f>'Table 4_Final Inputs'!AS2</f>
        <v>1999Q1</v>
      </c>
      <c r="AT2" s="131" t="str">
        <f>'Table 4_Final Inputs'!AT2</f>
        <v>1999Q2</v>
      </c>
      <c r="AU2" s="131" t="str">
        <f>'Table 4_Final Inputs'!AU2</f>
        <v>1999Q3</v>
      </c>
      <c r="AV2" s="131" t="str">
        <f>'Table 4_Final Inputs'!AV2</f>
        <v>1999Q4</v>
      </c>
      <c r="AW2" s="131" t="str">
        <f>'Table 4_Final Inputs'!AW2</f>
        <v>2000Q1</v>
      </c>
      <c r="AX2" s="131" t="str">
        <f>'Table 4_Final Inputs'!AX2</f>
        <v>2000Q2</v>
      </c>
      <c r="AY2" s="131" t="str">
        <f>'Table 4_Final Inputs'!AY2</f>
        <v>2000Q3</v>
      </c>
      <c r="AZ2" s="131" t="str">
        <f>'Table 4_Final Inputs'!AZ2</f>
        <v>2000Q4</v>
      </c>
      <c r="BA2" s="131" t="str">
        <f>'Table 4_Final Inputs'!BA2</f>
        <v>2001Q1</v>
      </c>
      <c r="BB2" s="131" t="str">
        <f>'Table 4_Final Inputs'!BB2</f>
        <v>2001Q2</v>
      </c>
      <c r="BC2" s="131" t="str">
        <f>'Table 4_Final Inputs'!BC2</f>
        <v>2001Q3</v>
      </c>
      <c r="BD2" s="131" t="str">
        <f>'Table 4_Final Inputs'!BD2</f>
        <v>2001Q4</v>
      </c>
      <c r="BE2" s="131" t="str">
        <f>'Table 4_Final Inputs'!BE2</f>
        <v>2002Q1</v>
      </c>
      <c r="BF2" s="131" t="str">
        <f>'Table 4_Final Inputs'!BF2</f>
        <v>2002Q2</v>
      </c>
      <c r="BG2" s="131" t="str">
        <f>'Table 4_Final Inputs'!BG2</f>
        <v>2002Q3</v>
      </c>
      <c r="BH2" s="131" t="str">
        <f>'Table 4_Final Inputs'!BH2</f>
        <v>2002Q4</v>
      </c>
      <c r="BI2" s="131" t="str">
        <f>'Table 4_Final Inputs'!BI2</f>
        <v>2003Q1</v>
      </c>
      <c r="BJ2" s="131" t="str">
        <f>'Table 4_Final Inputs'!BJ2</f>
        <v>2003Q2</v>
      </c>
      <c r="BK2" s="131" t="str">
        <f>'Table 4_Final Inputs'!BK2</f>
        <v>2003Q3</v>
      </c>
      <c r="BL2" s="131" t="str">
        <f>'Table 4_Final Inputs'!BL2</f>
        <v>2003Q4</v>
      </c>
      <c r="BM2" s="131" t="str">
        <f>'Table 4_Final Inputs'!BM2</f>
        <v>2004Q1</v>
      </c>
      <c r="BN2" s="131" t="str">
        <f>'Table 4_Final Inputs'!BN2</f>
        <v>2004Q2</v>
      </c>
      <c r="BO2" s="131" t="str">
        <f>'Table 4_Final Inputs'!BO2</f>
        <v>2004Q3</v>
      </c>
      <c r="BP2" s="131" t="str">
        <f>'Table 4_Final Inputs'!BP2</f>
        <v>2004Q4</v>
      </c>
      <c r="BQ2" s="131" t="str">
        <f>'Table 4_Final Inputs'!BQ2</f>
        <v>2005Q1</v>
      </c>
      <c r="BR2" s="131" t="str">
        <f>'Table 4_Final Inputs'!BR2</f>
        <v>2005Q2</v>
      </c>
      <c r="BS2" s="131" t="str">
        <f>'Table 4_Final Inputs'!BS2</f>
        <v>2005Q3</v>
      </c>
      <c r="BT2" s="131" t="str">
        <f>'Table 4_Final Inputs'!BT2</f>
        <v>2005Q4</v>
      </c>
      <c r="BU2" s="131" t="str">
        <f>'Table 4_Final Inputs'!BU2</f>
        <v>2006Q1</v>
      </c>
      <c r="BV2" s="131" t="str">
        <f>'Table 4_Final Inputs'!BV2</f>
        <v>2006Q2</v>
      </c>
      <c r="BW2" s="131" t="str">
        <f>'Table 4_Final Inputs'!BW2</f>
        <v>2006Q3</v>
      </c>
      <c r="BX2" s="131" t="str">
        <f>'Table 4_Final Inputs'!BX2</f>
        <v>2006Q4</v>
      </c>
      <c r="BY2" s="131" t="str">
        <f>'Table 4_Final Inputs'!BY2</f>
        <v>2007Q1</v>
      </c>
      <c r="BZ2" s="131" t="str">
        <f>'Table 4_Final Inputs'!BZ2</f>
        <v>2007Q2</v>
      </c>
      <c r="CA2" s="131" t="str">
        <f>'Table 4_Final Inputs'!CA2</f>
        <v>2007Q3</v>
      </c>
      <c r="CB2" s="131" t="str">
        <f>'Table 4_Final Inputs'!CB2</f>
        <v>2007Q4</v>
      </c>
      <c r="CC2" s="131" t="str">
        <f>'Table 4_Final Inputs'!CC2</f>
        <v>2008Q1</v>
      </c>
      <c r="CD2" s="131" t="str">
        <f>'Table 4_Final Inputs'!CD2</f>
        <v>2008Q2</v>
      </c>
      <c r="CE2" s="131" t="str">
        <f>'Table 4_Final Inputs'!CE2</f>
        <v>2008Q3</v>
      </c>
      <c r="CF2" s="131" t="str">
        <f>'Table 4_Final Inputs'!CF2</f>
        <v>2008Q4</v>
      </c>
      <c r="CG2" s="131" t="str">
        <f>'Table 4_Final Inputs'!CG2</f>
        <v>2009Q1</v>
      </c>
      <c r="CH2" s="131" t="str">
        <f>'Table 4_Final Inputs'!CH2</f>
        <v>2009Q2</v>
      </c>
      <c r="CI2" s="131" t="str">
        <f>'Table 4_Final Inputs'!CI2</f>
        <v>2009Q3</v>
      </c>
      <c r="CJ2" s="131" t="str">
        <f>'Table 4_Final Inputs'!CJ2</f>
        <v>2009Q4</v>
      </c>
      <c r="CK2" s="131" t="str">
        <f>'Table 4_Final Inputs'!CK2</f>
        <v>2010Q1</v>
      </c>
      <c r="CL2" s="131" t="str">
        <f>'Table 4_Final Inputs'!CL2</f>
        <v>2010Q2</v>
      </c>
      <c r="CM2" s="131" t="str">
        <f>'Table 4_Final Inputs'!CM2</f>
        <v>2010Q3</v>
      </c>
      <c r="CN2" s="131" t="str">
        <f>'Table 4_Final Inputs'!CN2</f>
        <v>2010Q4</v>
      </c>
      <c r="CO2" s="131" t="str">
        <f>'Table 4_Final Inputs'!CO2</f>
        <v>2011Q1</v>
      </c>
      <c r="CP2" s="131" t="str">
        <f>'Table 4_Final Inputs'!CP2</f>
        <v>2011Q2</v>
      </c>
      <c r="CQ2" s="131" t="str">
        <f>'Table 4_Final Inputs'!CQ2</f>
        <v>2011Q3</v>
      </c>
      <c r="CR2" s="131" t="str">
        <f>'Table 4_Final Inputs'!CR2</f>
        <v>2011Q4</v>
      </c>
      <c r="CS2" s="131" t="str">
        <f>'Table 4_Final Inputs'!CS2</f>
        <v>2012Q1</v>
      </c>
      <c r="CT2" s="131" t="str">
        <f>'Table 4_Final Inputs'!CT2</f>
        <v>2012Q2</v>
      </c>
      <c r="CU2" s="131" t="str">
        <f>'Table 4_Final Inputs'!CU2</f>
        <v>2012Q3</v>
      </c>
      <c r="CV2" s="131" t="str">
        <f>'Table 4_Final Inputs'!CV2</f>
        <v>2012Q4</v>
      </c>
      <c r="CW2" s="131" t="str">
        <f>'Table 4_Final Inputs'!CW2</f>
        <v>2013Q1</v>
      </c>
      <c r="CX2" s="131" t="str">
        <f>'Table 4_Final Inputs'!CX2</f>
        <v>2013Q2</v>
      </c>
      <c r="CY2" s="131" t="str">
        <f>'Table 4_Final Inputs'!CY2</f>
        <v>2013Q3</v>
      </c>
      <c r="CZ2" s="131" t="str">
        <f>'Table 4_Final Inputs'!CZ2</f>
        <v>2013Q4</v>
      </c>
      <c r="DA2" s="131" t="str">
        <f>'Table 4_Final Inputs'!DA2</f>
        <v>2014Q1</v>
      </c>
      <c r="DB2" s="131" t="str">
        <f>'Table 4_Final Inputs'!DB2</f>
        <v>2014Q2</v>
      </c>
      <c r="DC2" s="131" t="str">
        <f>'Table 4_Final Inputs'!DC2</f>
        <v>2014Q3</v>
      </c>
      <c r="DD2" s="131" t="str">
        <f>'Table 4_Final Inputs'!DD2</f>
        <v>2014Q4</v>
      </c>
      <c r="DE2" s="131" t="str">
        <f>'Table 4_Final Inputs'!DE2</f>
        <v>2015Q1</v>
      </c>
      <c r="DF2" s="131" t="str">
        <f>'Table 4_Final Inputs'!DF2</f>
        <v>2015Q2</v>
      </c>
      <c r="DG2" s="131" t="str">
        <f>'Table 4_Final Inputs'!DG2</f>
        <v>2015Q3</v>
      </c>
      <c r="DH2" s="131" t="str">
        <f>'Table 4_Final Inputs'!DH2</f>
        <v>2015Q4</v>
      </c>
      <c r="DI2" s="131" t="str">
        <f>'Table 4_Final Inputs'!DI2</f>
        <v>2016Q1</v>
      </c>
      <c r="DJ2" s="131" t="str">
        <f>'Table 4_Final Inputs'!DJ2</f>
        <v>2016Q2</v>
      </c>
      <c r="DK2" s="131" t="str">
        <f>'Table 4_Final Inputs'!DK2</f>
        <v>2016Q3</v>
      </c>
      <c r="DL2" s="131" t="str">
        <f>'Table 4_Final Inputs'!DL2</f>
        <v>2016Q4</v>
      </c>
      <c r="DM2" s="131" t="str">
        <f>'Table 4_Final Inputs'!DM2</f>
        <v>2017Q1</v>
      </c>
      <c r="DN2" s="131" t="str">
        <f>'Table 4_Final Inputs'!DN2</f>
        <v>2017Q2</v>
      </c>
      <c r="DO2" s="131" t="str">
        <f>'Table 4_Final Inputs'!DO2</f>
        <v>2017Q3</v>
      </c>
      <c r="DP2" s="131" t="str">
        <f>'Table 4_Final Inputs'!DP2</f>
        <v>2017Q4</v>
      </c>
      <c r="DQ2" s="131" t="str">
        <f>'Table 4_Final Inputs'!DQ2</f>
        <v>2018Q1</v>
      </c>
      <c r="DR2" s="131" t="str">
        <f>'Table 4_Final Inputs'!DR2</f>
        <v>2018Q2</v>
      </c>
      <c r="DS2" s="131" t="str">
        <f>'Table 4_Final Inputs'!DS2</f>
        <v>2018Q3</v>
      </c>
      <c r="DT2" s="131" t="str">
        <f>'Table 4_Final Inputs'!DT2</f>
        <v>2018Q4</v>
      </c>
      <c r="DU2" s="131" t="str">
        <f>'Table 4_Final Inputs'!DU2</f>
        <v>2019Q1</v>
      </c>
      <c r="DV2" s="131" t="str">
        <f>'Table 4_Final Inputs'!DV2</f>
        <v>2019Q2</v>
      </c>
      <c r="DW2" s="131" t="str">
        <f>'Table 4_Final Inputs'!DW2</f>
        <v>2019Q3</v>
      </c>
      <c r="DX2" s="131" t="str">
        <f>'Table 4_Final Inputs'!DX2</f>
        <v>2019Q4</v>
      </c>
      <c r="DY2" s="131" t="str">
        <f>'Table 4_Final Inputs'!DY2</f>
        <v>2020Q1</v>
      </c>
      <c r="DZ2" s="131" t="str">
        <f>'Table 4_Final Inputs'!DZ2</f>
        <v>2020Q2</v>
      </c>
      <c r="EA2" s="131" t="str">
        <f>'Table 4_Final Inputs'!EA2</f>
        <v>2020Q3</v>
      </c>
      <c r="EB2" s="131" t="str">
        <f>'Table 4_Final Inputs'!EB2</f>
        <v>2020Q4</v>
      </c>
    </row>
    <row r="3" spans="1:132" s="51" customFormat="1" x14ac:dyDescent="0.3">
      <c r="A3" s="149"/>
      <c r="B3" s="149"/>
      <c r="C3" s="149"/>
      <c r="D3" s="149"/>
      <c r="E3" s="149"/>
      <c r="F3" s="149"/>
      <c r="G3" s="149"/>
      <c r="H3" s="149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</row>
    <row r="4" spans="1:132" x14ac:dyDescent="0.3">
      <c r="A4" s="152" t="e">
        <v>#N/A</v>
      </c>
      <c r="B4" s="9" t="s">
        <v>151</v>
      </c>
      <c r="C4" s="9" t="s">
        <v>170</v>
      </c>
      <c r="D4" s="30" t="s">
        <v>171</v>
      </c>
      <c r="E4" s="30" t="s">
        <v>172</v>
      </c>
      <c r="F4" s="30" t="s">
        <v>173</v>
      </c>
      <c r="G4" s="30"/>
      <c r="H4" s="30" t="s">
        <v>38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32">
        <f>'Table 3_4QMROC'!I12</f>
        <v>7.0618234264963995</v>
      </c>
      <c r="AG4" s="232">
        <f>'Table 3_4QMROC'!J12</f>
        <v>8.0705949767465377</v>
      </c>
      <c r="AH4" s="232">
        <f>'Table 3_4QMROC'!K12</f>
        <v>9.4592475323985585</v>
      </c>
      <c r="AI4" s="232">
        <f>'Table 3_4QMROC'!L12</f>
        <v>10.868496157225405</v>
      </c>
      <c r="AJ4" s="232">
        <f>'Table 3_4QMROC'!M12</f>
        <v>11.990001177769383</v>
      </c>
      <c r="AK4" s="232">
        <f>'Table 3_4QMROC'!N12</f>
        <v>12.155350247377445</v>
      </c>
      <c r="AL4" s="232">
        <f>'Table 3_4QMROC'!O12</f>
        <v>12.377980769697986</v>
      </c>
      <c r="AM4" s="232">
        <f>'Table 3_4QMROC'!P12</f>
        <v>12.598211598357455</v>
      </c>
      <c r="AN4" s="232">
        <f>'Table 3_4QMROC'!Q12</f>
        <v>12.769514580855912</v>
      </c>
      <c r="AO4" s="232">
        <f>'Table 3_4QMROC'!R12</f>
        <v>12.662439340079864</v>
      </c>
      <c r="AP4" s="232">
        <f>'Table 3_4QMROC'!S12</f>
        <v>12.518768035868181</v>
      </c>
      <c r="AQ4" s="232">
        <f>'Table 3_4QMROC'!T12</f>
        <v>12.377204322808192</v>
      </c>
      <c r="AR4" s="232">
        <f>'Table 3_4QMROC'!U12</f>
        <v>12.267473592411102</v>
      </c>
      <c r="AS4" s="232">
        <f>'Table 3_4QMROC'!V12</f>
        <v>12.029997239882508</v>
      </c>
      <c r="AT4" s="232">
        <f>'Table 3_4QMROC'!W12</f>
        <v>11.710646382149951</v>
      </c>
      <c r="AU4" s="232">
        <f>'Table 3_4QMROC'!X12</f>
        <v>11.395181569516232</v>
      </c>
      <c r="AV4" s="232">
        <f>'Table 3_4QMROC'!Y12</f>
        <v>11.15010698889931</v>
      </c>
      <c r="AW4" s="232">
        <f>'Table 3_4QMROC'!Z12</f>
        <v>10.901288894637345</v>
      </c>
      <c r="AX4" s="232">
        <f>'Table 3_4QMROC'!AA12</f>
        <v>10.565018168714552</v>
      </c>
      <c r="AY4" s="232">
        <f>'Table 3_4QMROC'!AB12</f>
        <v>10.230946367612519</v>
      </c>
      <c r="AZ4" s="232">
        <f>'Table 3_4QMROC'!AC12</f>
        <v>9.9701077788606174</v>
      </c>
      <c r="BA4" s="232">
        <f>'Table 3_4QMROC'!AD12</f>
        <v>9.3154075923748518</v>
      </c>
      <c r="BB4" s="232">
        <f>'Table 3_4QMROC'!AE12</f>
        <v>8.4259162813110269</v>
      </c>
      <c r="BC4" s="232">
        <f>'Table 3_4QMROC'!AF12</f>
        <v>7.5368676356031035</v>
      </c>
      <c r="BD4" s="232">
        <f>'Table 3_4QMROC'!AG12</f>
        <v>6.8389556785940275</v>
      </c>
      <c r="BE4" s="232">
        <f>'Table 3_4QMROC'!AH12</f>
        <v>6.8740587992120687</v>
      </c>
      <c r="BF4" s="232">
        <f>'Table 3_4QMROC'!AI12</f>
        <v>6.9224299613392226</v>
      </c>
      <c r="BG4" s="232">
        <f>'Table 3_4QMROC'!AJ12</f>
        <v>6.9715766580010259</v>
      </c>
      <c r="BH4" s="232">
        <f>'Table 3_4QMROC'!AK12</f>
        <v>7.0107303674295824</v>
      </c>
      <c r="BI4" s="232">
        <f>'Table 3_4QMROC'!AL12</f>
        <v>5.8693255873402554</v>
      </c>
      <c r="BJ4" s="232">
        <f>'Table 3_4QMROC'!AM12</f>
        <v>4.2977282067527636</v>
      </c>
      <c r="BK4" s="232">
        <f>'Table 3_4QMROC'!AN12</f>
        <v>2.7023890918490268</v>
      </c>
      <c r="BL4" s="232">
        <f>'Table 3_4QMROC'!AO12</f>
        <v>1.4324786730359149</v>
      </c>
      <c r="BM4" s="232">
        <f>'Table 3_4QMROC'!AP12</f>
        <v>1.8225083970844922</v>
      </c>
      <c r="BN4" s="232">
        <f>'Table 3_4QMROC'!AQ12</f>
        <v>2.3735086452202596</v>
      </c>
      <c r="BO4" s="232">
        <f>'Table 3_4QMROC'!AR12</f>
        <v>2.9500800660678741</v>
      </c>
      <c r="BP4" s="232">
        <f>'Table 3_4QMROC'!AS12</f>
        <v>3.4220029042726572</v>
      </c>
      <c r="BQ4" s="232">
        <f>'Table 3_4QMROC'!AT12</f>
        <v>3.8134596599949799</v>
      </c>
      <c r="BR4" s="232">
        <f>'Table 3_4QMROC'!AU12</f>
        <v>4.3613925012775123</v>
      </c>
      <c r="BS4" s="232">
        <f>'Table 3_4QMROC'!AV12</f>
        <v>4.9284743567087643</v>
      </c>
      <c r="BT4" s="232">
        <f>'Table 3_4QMROC'!AW12</f>
        <v>5.3879243810769744</v>
      </c>
      <c r="BU4" s="232">
        <f>'Table 3_4QMROC'!AX12</f>
        <v>5.7205343461250227</v>
      </c>
      <c r="BV4" s="232">
        <f>'Table 3_4QMROC'!AY12</f>
        <v>6.1819070262002214</v>
      </c>
      <c r="BW4" s="232">
        <f>'Table 3_4QMROC'!AZ12</f>
        <v>6.6543295559213487</v>
      </c>
      <c r="BX4" s="232">
        <f>'Table 3_4QMROC'!BA12</f>
        <v>7.0333582963179726</v>
      </c>
      <c r="BY4" s="232">
        <f>'Table 3_4QMROC'!BB12</f>
        <v>8.5873976816044841</v>
      </c>
      <c r="BZ4" s="232">
        <f>'Table 3_4QMROC'!BC12</f>
        <v>10.726930582417621</v>
      </c>
      <c r="CA4" s="232">
        <f>'Table 3_4QMROC'!BD12</f>
        <v>12.898524193016527</v>
      </c>
      <c r="CB4" s="232">
        <f>'Table 3_4QMROC'!BE12</f>
        <v>14.626952878694585</v>
      </c>
      <c r="CC4" s="232">
        <f>'Table 3_4QMROC'!BF12</f>
        <v>12.60176333935342</v>
      </c>
      <c r="CD4" s="232">
        <f>'Table 3_4QMROC'!BG12</f>
        <v>9.9065787521137025</v>
      </c>
      <c r="CE4" s="232">
        <f>'Table 3_4QMROC'!BH12</f>
        <v>7.2754672039695185</v>
      </c>
      <c r="CF4" s="232">
        <f>'Table 3_4QMROC'!BI12</f>
        <v>5.2525473144822232</v>
      </c>
      <c r="CG4" s="232">
        <f>'Table 3_4QMROC'!BJ12</f>
        <v>1.3693505157892278</v>
      </c>
      <c r="CH4" s="232">
        <f>'Table 3_4QMROC'!BK12</f>
        <v>-4.0204823535795251</v>
      </c>
      <c r="CI4" s="232">
        <f>'Table 3_4QMROC'!BL12</f>
        <v>-9.5434286702256532</v>
      </c>
      <c r="CJ4" s="232">
        <f>'Table 3_4QMROC'!BM12</f>
        <v>-13.977486155497404</v>
      </c>
      <c r="CK4" s="232">
        <f>'Table 3_4QMROC'!BN12</f>
        <v>-15.361013781167598</v>
      </c>
      <c r="CL4" s="232">
        <f>'Table 3_4QMROC'!BO12</f>
        <v>-17.466865489306365</v>
      </c>
      <c r="CM4" s="232">
        <f>'Table 3_4QMROC'!BP12</f>
        <v>-19.885052312766629</v>
      </c>
      <c r="CN4" s="232">
        <f>'Table 3_4QMROC'!BQ12</f>
        <v>-22.051193603575083</v>
      </c>
      <c r="CO4" s="232">
        <f>'Table 3_4QMROC'!BR12</f>
        <v>-19.763904680032443</v>
      </c>
      <c r="CP4" s="232">
        <f>'Table 3_4QMROC'!BS12</f>
        <v>-16.135257297189735</v>
      </c>
      <c r="CQ4" s="232">
        <f>'Table 3_4QMROC'!BT12</f>
        <v>-11.733118497719323</v>
      </c>
      <c r="CR4" s="232">
        <f>'Table 3_4QMROC'!BU12</f>
        <v>-7.5578968815333782</v>
      </c>
      <c r="CS4" s="232">
        <f>'Table 3_4QMROC'!BV12</f>
        <v>-2.42604094545898</v>
      </c>
      <c r="CT4" s="232">
        <f>'Table 3_4QMROC'!BW12</f>
        <v>5.1410376892966365</v>
      </c>
      <c r="CU4" s="232">
        <f>'Table 3_4QMROC'!BX12</f>
        <v>13.485900745227569</v>
      </c>
      <c r="CV4" s="232">
        <f>'Table 3_4QMROC'!BY12</f>
        <v>20.666234245592367</v>
      </c>
      <c r="CW4" s="232">
        <f>'Table 3_4QMROC'!BZ12</f>
        <v>18.034383371661807</v>
      </c>
      <c r="CX4" s="232">
        <f>'Table 3_4QMROC'!CA12</f>
        <v>14.62235505343868</v>
      </c>
      <c r="CY4" s="232">
        <f>'Table 3_4QMROC'!CB12</f>
        <v>11.387196189683806</v>
      </c>
      <c r="CZ4" s="232">
        <f>'Table 3_4QMROC'!CC12</f>
        <v>8.961661371204789</v>
      </c>
      <c r="DA4" s="232">
        <f>'Table 3_4QMROC'!CD12</f>
        <v>6.9143374275218727</v>
      </c>
      <c r="DB4" s="232">
        <f>'Table 3_4QMROC'!CE12</f>
        <v>4.1201576378497782</v>
      </c>
      <c r="DC4" s="232">
        <f>'Table 3_4QMROC'!CF12</f>
        <v>1.3127169145449995</v>
      </c>
      <c r="DD4" s="232">
        <f>'Table 3_4QMROC'!CG12</f>
        <v>-0.90148951595693316</v>
      </c>
      <c r="DE4" s="232">
        <f>'Table 3_4QMROC'!CH12</f>
        <v>-0.90716277298454229</v>
      </c>
      <c r="DF4" s="232">
        <f>'Table 3_4QMROC'!CI12</f>
        <v>-0.91526564801211396</v>
      </c>
      <c r="DG4" s="232">
        <f>'Table 3_4QMROC'!CJ12</f>
        <v>-0.92385711599106568</v>
      </c>
      <c r="DH4" s="232">
        <f>'Table 3_4QMROC'!CK12</f>
        <v>-0.93097650261656628</v>
      </c>
      <c r="DI4" s="232">
        <f>'Table 3_4QMROC'!CL12</f>
        <v>1.0065719588124149</v>
      </c>
      <c r="DJ4" s="232">
        <f>'Table 3_4QMROC'!CM12</f>
        <v>3.7742758999511787</v>
      </c>
      <c r="DK4" s="232">
        <f>'Table 3_4QMROC'!CN12</f>
        <v>6.7093633113282687</v>
      </c>
      <c r="DL4" s="232">
        <f>'Table 3_4QMROC'!CO12</f>
        <v>9.1419319837275665</v>
      </c>
      <c r="DM4" s="232">
        <f>'Table 3_4QMROC'!CP12</f>
        <v>8.8661093661956052</v>
      </c>
      <c r="DN4" s="232">
        <f>'Table 3_4QMROC'!CQ12</f>
        <v>8.4899731905859284</v>
      </c>
      <c r="DO4" s="232">
        <f>'Table 3_4QMROC'!CR12</f>
        <v>8.1124065503875347</v>
      </c>
      <c r="DP4" s="232">
        <f>'Table 3_4QMROC'!CS12</f>
        <v>7.8148731267899549</v>
      </c>
      <c r="DQ4" s="232">
        <f>'Table 3_4QMROC'!CT12</f>
        <v>7.2711171571492299</v>
      </c>
      <c r="DR4" s="232">
        <f>'Table 3_4QMROC'!CU12</f>
        <v>6.5251472602154417</v>
      </c>
      <c r="DS4" s="232">
        <f>'Table 3_4QMROC'!CV12</f>
        <v>5.7711201152205618</v>
      </c>
      <c r="DT4" s="232">
        <f>'Table 3_4QMROC'!CW12</f>
        <v>5.1732042865744683</v>
      </c>
      <c r="DU4" s="232">
        <f>'Table 3_4QMROC'!CX12</f>
        <v>4.1331118317121405</v>
      </c>
      <c r="DV4" s="232">
        <f>'Table 3_4QMROC'!CY12</f>
        <v>2.6889503976289801</v>
      </c>
      <c r="DW4" s="232">
        <f>'Table 3_4QMROC'!CZ12</f>
        <v>1.2084888847190494</v>
      </c>
      <c r="DX4" s="232">
        <f>'Table 3_4QMROC'!DA12</f>
        <v>1.9446792032649384E-2</v>
      </c>
      <c r="DY4" s="249"/>
      <c r="DZ4" s="249"/>
      <c r="EA4" s="249"/>
      <c r="EB4" s="249"/>
    </row>
    <row r="5" spans="1:132" x14ac:dyDescent="0.3">
      <c r="A5" s="152" t="e">
        <v>#N/A</v>
      </c>
      <c r="B5" s="9" t="s">
        <v>155</v>
      </c>
      <c r="C5" s="9" t="s">
        <v>170</v>
      </c>
      <c r="D5" s="30" t="s">
        <v>171</v>
      </c>
      <c r="E5" s="30" t="s">
        <v>172</v>
      </c>
      <c r="F5" s="30" t="s">
        <v>173</v>
      </c>
      <c r="G5" s="30"/>
      <c r="H5" s="30" t="s">
        <v>38</v>
      </c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32">
        <f>'Table 3_4QMROC'!I13</f>
        <v>1.756468864806116</v>
      </c>
      <c r="AG5" s="232">
        <f>'Table 3_4QMROC'!J13</f>
        <v>2.3316783985920861</v>
      </c>
      <c r="AH5" s="232">
        <f>'Table 3_4QMROC'!K13</f>
        <v>3.1430588204808472</v>
      </c>
      <c r="AI5" s="232">
        <f>'Table 3_4QMROC'!L13</f>
        <v>3.9905610347865985</v>
      </c>
      <c r="AJ5" s="232">
        <f>'Table 3_4QMROC'!M13</f>
        <v>4.6830763390969361</v>
      </c>
      <c r="AK5" s="232">
        <f>'Table 3_4QMROC'!N13</f>
        <v>7.2587189808415262</v>
      </c>
      <c r="AL5" s="232">
        <f>'Table 3_4QMROC'!O13</f>
        <v>10.843033208774004</v>
      </c>
      <c r="AM5" s="232">
        <f>'Table 3_4QMROC'!P13</f>
        <v>14.527193943175703</v>
      </c>
      <c r="AN5" s="232">
        <f>'Table 3_4QMROC'!Q13</f>
        <v>17.493327030369134</v>
      </c>
      <c r="AO5" s="232">
        <f>'Table 3_4QMROC'!R13</f>
        <v>18.004762412135118</v>
      </c>
      <c r="AP5" s="232">
        <f>'Table 3_4QMROC'!S13</f>
        <v>18.676932705005058</v>
      </c>
      <c r="AQ5" s="232">
        <f>'Table 3_4QMROC'!T13</f>
        <v>19.323979653790168</v>
      </c>
      <c r="AR5" s="232">
        <f>'Table 3_4QMROC'!U13</f>
        <v>19.81543386111025</v>
      </c>
      <c r="AS5" s="232">
        <f>'Table 3_4QMROC'!V13</f>
        <v>17.813159874091848</v>
      </c>
      <c r="AT5" s="232">
        <f>'Table 3_4QMROC'!W13</f>
        <v>15.207852680654712</v>
      </c>
      <c r="AU5" s="232">
        <f>'Table 3_4QMROC'!X13</f>
        <v>12.727649711444085</v>
      </c>
      <c r="AV5" s="232">
        <f>'Table 3_4QMROC'!Y13</f>
        <v>10.861751126629089</v>
      </c>
      <c r="AW5" s="232">
        <f>'Table 3_4QMROC'!Z13</f>
        <v>8.8766057127366551</v>
      </c>
      <c r="AX5" s="232">
        <f>'Table 3_4QMROC'!AA13</f>
        <v>6.1902814113609743</v>
      </c>
      <c r="AY5" s="232">
        <f>'Table 3_4QMROC'!AB13</f>
        <v>3.5175822500719054</v>
      </c>
      <c r="AZ5" s="232">
        <f>'Table 3_4QMROC'!AC13</f>
        <v>1.4280396127896116</v>
      </c>
      <c r="BA5" s="232">
        <f>'Table 3_4QMROC'!AD13</f>
        <v>0.37966503733442641</v>
      </c>
      <c r="BB5" s="232">
        <f>'Table 3_4QMROC'!AE13</f>
        <v>-1.1014185140913186</v>
      </c>
      <c r="BC5" s="232">
        <f>'Table 3_4QMROC'!AF13</f>
        <v>-2.6512755822117202</v>
      </c>
      <c r="BD5" s="232">
        <f>'Table 3_4QMROC'!AG13</f>
        <v>-3.9198605134984068</v>
      </c>
      <c r="BE5" s="232">
        <f>'Table 3_4QMROC'!AH13</f>
        <v>-2.9132883828362486</v>
      </c>
      <c r="BF5" s="232">
        <f>'Table 3_4QMROC'!AI13</f>
        <v>-1.4548907542480349</v>
      </c>
      <c r="BG5" s="232">
        <f>'Table 3_4QMROC'!AJ13</f>
        <v>0.11874246821151511</v>
      </c>
      <c r="BH5" s="232">
        <f>'Table 3_4QMROC'!AK13</f>
        <v>1.4445725043718705</v>
      </c>
      <c r="BI5" s="232">
        <f>'Table 3_4QMROC'!AL13</f>
        <v>1.6685524424890372</v>
      </c>
      <c r="BJ5" s="232">
        <f>'Table 3_4QMROC'!AM13</f>
        <v>1.9849540764655595</v>
      </c>
      <c r="BK5" s="232">
        <f>'Table 3_4QMROC'!AN13</f>
        <v>2.316017109446098</v>
      </c>
      <c r="BL5" s="232">
        <f>'Table 3_4QMROC'!AO13</f>
        <v>2.5869746777915714</v>
      </c>
      <c r="BM5" s="232">
        <f>'Table 3_4QMROC'!AP13</f>
        <v>3.0627815978041344</v>
      </c>
      <c r="BN5" s="232">
        <f>'Table 3_4QMROC'!AQ13</f>
        <v>3.7313611083969849</v>
      </c>
      <c r="BO5" s="232">
        <f>'Table 3_4QMROC'!AR13</f>
        <v>4.4264943370033549</v>
      </c>
      <c r="BP5" s="232">
        <f>'Table 3_4QMROC'!AS13</f>
        <v>4.9920853862362273</v>
      </c>
      <c r="BQ5" s="232">
        <f>'Table 3_4QMROC'!AT13</f>
        <v>5.1896710977475875</v>
      </c>
      <c r="BR5" s="232">
        <f>'Table 3_4QMROC'!AU13</f>
        <v>5.4642454642039038</v>
      </c>
      <c r="BS5" s="232">
        <f>'Table 3_4QMROC'!AV13</f>
        <v>5.7459968995362205</v>
      </c>
      <c r="BT5" s="232">
        <f>'Table 3_4QMROC'!AW13</f>
        <v>5.9724895586678315</v>
      </c>
      <c r="BU5" s="232">
        <f>'Table 3_4QMROC'!AX13</f>
        <v>4.7282102161497672</v>
      </c>
      <c r="BV5" s="232">
        <f>'Table 3_4QMROC'!AY13</f>
        <v>3.0068424823953119</v>
      </c>
      <c r="BW5" s="232">
        <f>'Table 3_4QMROC'!AZ13</f>
        <v>1.2497728760949971</v>
      </c>
      <c r="BX5" s="232">
        <f>'Table 3_4QMROC'!BA13</f>
        <v>-0.15591556167041115</v>
      </c>
      <c r="BY5" s="232">
        <f>'Table 3_4QMROC'!BB13</f>
        <v>-0.5509479551227896</v>
      </c>
      <c r="BZ5" s="232">
        <f>'Table 3_4QMROC'!BC13</f>
        <v>-1.1131799282191683</v>
      </c>
      <c r="CA5" s="232">
        <f>'Table 3_4QMROC'!BD13</f>
        <v>-1.7067889212419609</v>
      </c>
      <c r="CB5" s="232">
        <f>'Table 3_4QMROC'!BE13</f>
        <v>-2.196730518663558</v>
      </c>
      <c r="CC5" s="232">
        <f>'Table 3_4QMROC'!BF13</f>
        <v>-3.165242403347325</v>
      </c>
      <c r="CD5" s="232">
        <f>'Table 3_4QMROC'!BG13</f>
        <v>-4.5570259922171417</v>
      </c>
      <c r="CE5" s="232">
        <f>'Table 3_4QMROC'!BH13</f>
        <v>-6.0437616863543422</v>
      </c>
      <c r="CF5" s="232">
        <f>'Table 3_4QMROC'!BI13</f>
        <v>-7.2844498774238184</v>
      </c>
      <c r="CG5" s="232">
        <f>'Table 3_4QMROC'!BJ13</f>
        <v>-7.9320269344740399</v>
      </c>
      <c r="CH5" s="232">
        <f>'Table 3_4QMROC'!BK13</f>
        <v>-8.8856299599551942</v>
      </c>
      <c r="CI5" s="232">
        <f>'Table 3_4QMROC'!BL13</f>
        <v>-9.9354994772242122</v>
      </c>
      <c r="CJ5" s="232">
        <f>'Table 3_4QMROC'!BM13</f>
        <v>-10.83739367010422</v>
      </c>
      <c r="CK5" s="232">
        <f>'Table 3_4QMROC'!BN13</f>
        <v>-10.227529988016705</v>
      </c>
      <c r="CL5" s="232">
        <f>'Table 3_4QMROC'!BO13</f>
        <v>-9.3136805676601924</v>
      </c>
      <c r="CM5" s="232">
        <f>'Table 3_4QMROC'!BP13</f>
        <v>-8.2851971739187977</v>
      </c>
      <c r="CN5" s="232">
        <f>'Table 3_4QMROC'!BQ13</f>
        <v>-7.3823345598398706</v>
      </c>
      <c r="CO5" s="232">
        <f>'Table 3_4QMROC'!BR13</f>
        <v>-5.5651867535504582</v>
      </c>
      <c r="CP5" s="232">
        <f>'Table 3_4QMROC'!BS13</f>
        <v>-2.8880343069942662</v>
      </c>
      <c r="CQ5" s="232">
        <f>'Table 3_4QMROC'!BT13</f>
        <v>6.1133490578330889E-2</v>
      </c>
      <c r="CR5" s="232">
        <f>'Table 3_4QMROC'!BU13</f>
        <v>2.5960976046725892</v>
      </c>
      <c r="CS5" s="232">
        <f>'Table 3_4QMROC'!BV13</f>
        <v>4.7594549888233244</v>
      </c>
      <c r="CT5" s="232">
        <f>'Table 3_4QMROC'!BW13</f>
        <v>7.7991653451670571</v>
      </c>
      <c r="CU5" s="232">
        <f>'Table 3_4QMROC'!BX13</f>
        <v>10.959443372754272</v>
      </c>
      <c r="CV5" s="232">
        <f>'Table 3_4QMROC'!BY13</f>
        <v>13.530665087207083</v>
      </c>
      <c r="CW5" s="232">
        <f>'Table 3_4QMROC'!BZ13</f>
        <v>13.393594582101317</v>
      </c>
      <c r="CX5" s="232">
        <f>'Table 3_4QMROC'!CA13</f>
        <v>13.210294191771885</v>
      </c>
      <c r="CY5" s="232">
        <f>'Table 3_4QMROC'!CB13</f>
        <v>13.03037170740923</v>
      </c>
      <c r="CZ5" s="232">
        <f>'Table 3_4QMROC'!CC13</f>
        <v>12.891375839112884</v>
      </c>
      <c r="DA5" s="232">
        <f>'Table 3_4QMROC'!CD13</f>
        <v>11.699300849757043</v>
      </c>
      <c r="DB5" s="232">
        <f>'Table 3_4QMROC'!CE13</f>
        <v>10.100662540900235</v>
      </c>
      <c r="DC5" s="232">
        <f>'Table 3_4QMROC'!CF13</f>
        <v>8.5264417922263647</v>
      </c>
      <c r="DD5" s="232">
        <f>'Table 3_4QMROC'!CG13</f>
        <v>7.3068703762030838</v>
      </c>
      <c r="DE5" s="232">
        <f>'Table 3_4QMROC'!CH13</f>
        <v>5.1057113167381507</v>
      </c>
      <c r="DF5" s="232">
        <f>'Table 3_4QMROC'!CI13</f>
        <v>2.0790146407753225</v>
      </c>
      <c r="DG5" s="232">
        <f>'Table 3_4QMROC'!CJ13</f>
        <v>-0.98858873222130217</v>
      </c>
      <c r="DH5" s="232">
        <f>'Table 3_4QMROC'!CK13</f>
        <v>-3.4269789925222374</v>
      </c>
      <c r="DI5" s="232">
        <f>'Table 3_4QMROC'!CL13</f>
        <v>-3.4965915622641943</v>
      </c>
      <c r="DJ5" s="232">
        <f>'Table 3_4QMROC'!CM13</f>
        <v>-3.5972143160885732</v>
      </c>
      <c r="DK5" s="232">
        <f>'Table 3_4QMROC'!CN13</f>
        <v>-3.7054742033685963</v>
      </c>
      <c r="DL5" s="232">
        <f>'Table 3_4QMROC'!CO13</f>
        <v>-3.7964345759988452</v>
      </c>
      <c r="DM5" s="232">
        <f>'Table 3_4QMROC'!CP13</f>
        <v>-4.2534778701396565</v>
      </c>
      <c r="DN5" s="232">
        <f>'Table 3_4QMROC'!CQ13</f>
        <v>-4.9152860150739786</v>
      </c>
      <c r="DO5" s="232">
        <f>'Table 3_4QMROC'!CR13</f>
        <v>-5.6288690778045201</v>
      </c>
      <c r="DP5" s="232">
        <f>'Table 3_4QMROC'!CS13</f>
        <v>-6.2296658756713832</v>
      </c>
      <c r="DQ5" s="232">
        <f>'Table 3_4QMROC'!CT13</f>
        <v>-5.0002951119765315</v>
      </c>
      <c r="DR5" s="232">
        <f>'Table 3_4QMROC'!CU13</f>
        <v>-3.1991939326115446</v>
      </c>
      <c r="DS5" s="232">
        <f>'Table 3_4QMROC'!CV13</f>
        <v>-1.2288847367501112</v>
      </c>
      <c r="DT5" s="232">
        <f>'Table 3_4QMROC'!CW13</f>
        <v>0.45325744447652194</v>
      </c>
      <c r="DU5" s="232">
        <f>'Table 3_4QMROC'!CX13</f>
        <v>0.18790873889440446</v>
      </c>
      <c r="DV5" s="232">
        <f>'Table 3_4QMROC'!CY13</f>
        <v>-0.18867251143532782</v>
      </c>
      <c r="DW5" s="232">
        <f>'Table 3_4QMROC'!CZ13</f>
        <v>-0.58490243013637955</v>
      </c>
      <c r="DX5" s="232">
        <f>'Table 3_4QMROC'!DA13</f>
        <v>-0.91088211207068726</v>
      </c>
      <c r="DY5" s="249"/>
      <c r="DZ5" s="249"/>
      <c r="EA5" s="249"/>
      <c r="EB5" s="249"/>
    </row>
    <row r="6" spans="1:132" x14ac:dyDescent="0.3">
      <c r="A6" s="152" t="e">
        <v>#N/A</v>
      </c>
      <c r="B6" s="9" t="s">
        <v>149</v>
      </c>
      <c r="C6" s="9" t="s">
        <v>170</v>
      </c>
      <c r="D6" s="30" t="s">
        <v>171</v>
      </c>
      <c r="E6" s="30" t="s">
        <v>172</v>
      </c>
      <c r="F6" s="30" t="s">
        <v>173</v>
      </c>
      <c r="G6" s="30"/>
      <c r="H6" s="30" t="s">
        <v>38</v>
      </c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32">
        <f>'Table 3_4QMROC'!I14</f>
        <v>-13.074999096983708</v>
      </c>
      <c r="AG6" s="232">
        <f>'Table 3_4QMROC'!J14</f>
        <v>-13.204764827833984</v>
      </c>
      <c r="AH6" s="232">
        <f>'Table 3_4QMROC'!K14</f>
        <v>-13.401388238301287</v>
      </c>
      <c r="AI6" s="232">
        <f>'Table 3_4QMROC'!L14</f>
        <v>-13.625857163976395</v>
      </c>
      <c r="AJ6" s="232">
        <f>'Table 3_4QMROC'!M14</f>
        <v>-13.825744521538214</v>
      </c>
      <c r="AK6" s="232">
        <f>'Table 3_4QMROC'!N14</f>
        <v>-11.459961666864995</v>
      </c>
      <c r="AL6" s="232">
        <f>'Table 3_4QMROC'!O14</f>
        <v>-7.8617735779484983</v>
      </c>
      <c r="AM6" s="232">
        <f>'Table 3_4QMROC'!P14</f>
        <v>-3.7339892432852975</v>
      </c>
      <c r="AN6" s="232">
        <f>'Table 3_4QMROC'!Q14</f>
        <v>-4.013727154813794E-2</v>
      </c>
      <c r="AO6" s="232">
        <f>'Table 3_4QMROC'!R14</f>
        <v>5.3118859056543339</v>
      </c>
      <c r="AP6" s="232">
        <f>'Table 3_4QMROC'!S14</f>
        <v>12.925040674702624</v>
      </c>
      <c r="AQ6" s="232">
        <f>'Table 3_4QMROC'!T14</f>
        <v>20.957795768908255</v>
      </c>
      <c r="AR6" s="232">
        <f>'Table 3_4QMROC'!U14</f>
        <v>27.583639856495868</v>
      </c>
      <c r="AS6" s="232">
        <f>'Table 3_4QMROC'!V14</f>
        <v>24.616352858193434</v>
      </c>
      <c r="AT6" s="232">
        <f>'Table 3_4QMROC'!W14</f>
        <v>20.880053870322968</v>
      </c>
      <c r="AU6" s="232">
        <f>'Table 3_4QMROC'!X14</f>
        <v>17.447755644381743</v>
      </c>
      <c r="AV6" s="232">
        <f>'Table 3_4QMROC'!Y14</f>
        <v>14.941894687637438</v>
      </c>
      <c r="AW6" s="232">
        <f>'Table 3_4QMROC'!Z14</f>
        <v>12.729683975571652</v>
      </c>
      <c r="AX6" s="232">
        <f>'Table 3_4QMROC'!AA14</f>
        <v>9.7896733314267781</v>
      </c>
      <c r="AY6" s="232">
        <f>'Table 3_4QMROC'!AB14</f>
        <v>6.9240268634750217</v>
      </c>
      <c r="AZ6" s="232">
        <f>'Table 3_4QMROC'!AC14</f>
        <v>4.7237828008296345</v>
      </c>
      <c r="BA6" s="232">
        <f>'Table 3_4QMROC'!AD14</f>
        <v>5.0542867803744267</v>
      </c>
      <c r="BB6" s="232">
        <f>'Table 3_4QMROC'!AE14</f>
        <v>5.5141365399435012</v>
      </c>
      <c r="BC6" s="232">
        <f>'Table 3_4QMROC'!AF14</f>
        <v>5.98669185803044</v>
      </c>
      <c r="BD6" s="232">
        <f>'Table 3_4QMROC'!AG14</f>
        <v>6.3670713319803287</v>
      </c>
      <c r="BE6" s="232">
        <f>'Table 3_4QMROC'!AH14</f>
        <v>7.7053010007889124</v>
      </c>
      <c r="BF6" s="232">
        <f>'Table 3_4QMROC'!AI14</f>
        <v>9.5533121909394385</v>
      </c>
      <c r="BG6" s="232">
        <f>'Table 3_4QMROC'!AJ14</f>
        <v>11.435676716931409</v>
      </c>
      <c r="BH6" s="232">
        <f>'Table 3_4QMROC'!AK14</f>
        <v>12.938720376131499</v>
      </c>
      <c r="BI6" s="232">
        <f>'Table 3_4QMROC'!AL14</f>
        <v>14.779218186978133</v>
      </c>
      <c r="BJ6" s="232">
        <f>'Table 3_4QMROC'!AM14</f>
        <v>17.246910096105928</v>
      </c>
      <c r="BK6" s="232">
        <f>'Table 3_4QMROC'!AN14</f>
        <v>19.676331728625584</v>
      </c>
      <c r="BL6" s="232">
        <f>'Table 3_4QMROC'!AO14</f>
        <v>21.558044835488445</v>
      </c>
      <c r="BM6" s="232">
        <f>'Table 3_4QMROC'!AP14</f>
        <v>21.544717134530956</v>
      </c>
      <c r="BN6" s="232">
        <f>'Table 3_4QMROC'!AQ14</f>
        <v>21.527504302605678</v>
      </c>
      <c r="BO6" s="232">
        <f>'Table 3_4QMROC'!AR14</f>
        <v>21.511251836141199</v>
      </c>
      <c r="BP6" s="232">
        <f>'Table 3_4QMROC'!AS14</f>
        <v>21.499109912585478</v>
      </c>
      <c r="BQ6" s="232">
        <f>'Table 3_4QMROC'!AT14</f>
        <v>20.373696432381774</v>
      </c>
      <c r="BR6" s="232">
        <f>'Table 3_4QMROC'!AU14</f>
        <v>18.919850692500376</v>
      </c>
      <c r="BS6" s="232">
        <f>'Table 3_4QMROC'!AV14</f>
        <v>17.546742144236607</v>
      </c>
      <c r="BT6" s="232">
        <f>'Table 3_4QMROC'!AW14</f>
        <v>16.520677862975216</v>
      </c>
      <c r="BU6" s="232">
        <f>'Table 3_4QMROC'!AX14</f>
        <v>13.8523187762879</v>
      </c>
      <c r="BV6" s="232">
        <f>'Table 3_4QMROC'!AY14</f>
        <v>10.330481956476252</v>
      </c>
      <c r="BW6" s="232">
        <f>'Table 3_4QMROC'!AZ14</f>
        <v>6.9242299749117304</v>
      </c>
      <c r="BX6" s="232">
        <f>'Table 3_4QMROC'!BA14</f>
        <v>4.3264771625332168</v>
      </c>
      <c r="BY6" s="232">
        <f>'Table 3_4QMROC'!BB14</f>
        <v>2.0580304004953351</v>
      </c>
      <c r="BZ6" s="232">
        <f>'Table 3_4QMROC'!BC14</f>
        <v>-1.1039635517879254</v>
      </c>
      <c r="CA6" s="232">
        <f>'Table 3_4QMROC'!BD14</f>
        <v>-4.3603379109957645</v>
      </c>
      <c r="CB6" s="232">
        <f>'Table 3_4QMROC'!BE14</f>
        <v>-6.9867105812796497</v>
      </c>
      <c r="CC6" s="232">
        <f>'Table 3_4QMROC'!BF14</f>
        <v>-8.4408336253252045</v>
      </c>
      <c r="CD6" s="232">
        <f>'Table 3_4QMROC'!BG14</f>
        <v>-10.579038212339075</v>
      </c>
      <c r="CE6" s="232">
        <f>'Table 3_4QMROC'!BH14</f>
        <v>-12.92884253325628</v>
      </c>
      <c r="CF6" s="232">
        <f>'Table 3_4QMROC'!BI14</f>
        <v>-14.943900783327457</v>
      </c>
      <c r="CG6" s="232">
        <f>'Table 3_4QMROC'!BJ14</f>
        <v>-16.460045340808172</v>
      </c>
      <c r="CH6" s="232">
        <f>'Table 3_4QMROC'!BK14</f>
        <v>-18.779011323841313</v>
      </c>
      <c r="CI6" s="232">
        <f>'Table 3_4QMROC'!BL14</f>
        <v>-21.458823347320777</v>
      </c>
      <c r="CJ6" s="232">
        <f>'Table 3_4QMROC'!BM14</f>
        <v>-23.874807678945604</v>
      </c>
      <c r="CK6" s="232">
        <f>'Table 3_4QMROC'!BN14</f>
        <v>-22.345339845147301</v>
      </c>
      <c r="CL6" s="232">
        <f>'Table 3_4QMROC'!BO14</f>
        <v>-19.895536043048381</v>
      </c>
      <c r="CM6" s="232">
        <f>'Table 3_4QMROC'!BP14</f>
        <v>-16.884346527747805</v>
      </c>
      <c r="CN6" s="232">
        <f>'Table 3_4QMROC'!BQ14</f>
        <v>-13.987885158796482</v>
      </c>
      <c r="CO6" s="232">
        <f>'Table 3_4QMROC'!BR14</f>
        <v>-14.584784966687591</v>
      </c>
      <c r="CP6" s="232">
        <f>'Table 3_4QMROC'!BS14</f>
        <v>-15.493366864662878</v>
      </c>
      <c r="CQ6" s="232">
        <f>'Table 3_4QMROC'!BT14</f>
        <v>-16.536778234576143</v>
      </c>
      <c r="CR6" s="232">
        <f>'Table 3_4QMROC'!BU14</f>
        <v>-17.471499898259268</v>
      </c>
      <c r="CS6" s="232">
        <f>'Table 3_4QMROC'!BV14</f>
        <v>-16.130675888482262</v>
      </c>
      <c r="CT6" s="232">
        <f>'Table 3_4QMROC'!BW14</f>
        <v>-14.053356636922626</v>
      </c>
      <c r="CU6" s="232">
        <f>'Table 3_4QMROC'!BX14</f>
        <v>-11.611979773467858</v>
      </c>
      <c r="CV6" s="232">
        <f>'Table 3_4QMROC'!BY14</f>
        <v>-9.3724934482378721</v>
      </c>
      <c r="CW6" s="232">
        <f>'Table 3_4QMROC'!BZ14</f>
        <v>-6.4516190666819062</v>
      </c>
      <c r="CX6" s="232">
        <f>'Table 3_4QMROC'!CA14</f>
        <v>-2.1063229287421774</v>
      </c>
      <c r="CY6" s="232">
        <f>'Table 3_4QMROC'!CB14</f>
        <v>2.7394236171609156</v>
      </c>
      <c r="CZ6" s="232">
        <f>'Table 3_4QMROC'!CC14</f>
        <v>6.9548661575823321</v>
      </c>
      <c r="DA6" s="232">
        <f>'Table 3_4QMROC'!CD14</f>
        <v>10.151611009499447</v>
      </c>
      <c r="DB6" s="232">
        <f>'Table 3_4QMROC'!CE14</f>
        <v>14.554318819295844</v>
      </c>
      <c r="DC6" s="232">
        <f>'Table 3_4QMROC'!CF14</f>
        <v>19.024862368189211</v>
      </c>
      <c r="DD6" s="232">
        <f>'Table 3_4QMROC'!CG14</f>
        <v>22.584427156674803</v>
      </c>
      <c r="DE6" s="232">
        <f>'Table 3_4QMROC'!CH14</f>
        <v>21.953736104715695</v>
      </c>
      <c r="DF6" s="232">
        <f>'Table 3_4QMROC'!CI14</f>
        <v>21.14274210623336</v>
      </c>
      <c r="DG6" s="232">
        <f>'Table 3_4QMROC'!CJ14</f>
        <v>20.380643317330925</v>
      </c>
      <c r="DH6" s="232">
        <f>'Table 3_4QMROC'!CK14</f>
        <v>19.813589851808104</v>
      </c>
      <c r="DI6" s="232">
        <f>'Table 3_4QMROC'!CL14</f>
        <v>17.159615090361143</v>
      </c>
      <c r="DJ6" s="232">
        <f>'Table 3_4QMROC'!CM14</f>
        <v>13.706304332584093</v>
      </c>
      <c r="DK6" s="232">
        <f>'Table 3_4QMROC'!CN14</f>
        <v>10.418789337336518</v>
      </c>
      <c r="DL6" s="232">
        <f>'Table 3_4QMROC'!CO14</f>
        <v>7.9455178030154077</v>
      </c>
      <c r="DM6" s="232">
        <f>'Table 3_4QMROC'!CP14</f>
        <v>8.4192491881931044</v>
      </c>
      <c r="DN6" s="232">
        <f>'Table 3_4QMROC'!CQ14</f>
        <v>9.0687692466055569</v>
      </c>
      <c r="DO6" s="232">
        <f>'Table 3_4QMROC'!CR14</f>
        <v>9.7248534833941367</v>
      </c>
      <c r="DP6" s="232">
        <f>'Table 3_4QMROC'!CS14</f>
        <v>10.244781943282193</v>
      </c>
      <c r="DQ6" s="232">
        <f>'Table 3_4QMROC'!CT14</f>
        <v>8.755685837044636</v>
      </c>
      <c r="DR6" s="232">
        <f>'Table 3_4QMROC'!CU14</f>
        <v>6.7350533144935705</v>
      </c>
      <c r="DS6" s="232">
        <f>'Table 3_4QMROC'!CV14</f>
        <v>4.7182861559039422</v>
      </c>
      <c r="DT6" s="232">
        <f>'Table 3_4QMROC'!CW14</f>
        <v>3.1371032251097142</v>
      </c>
      <c r="DU6" s="232">
        <f>'Table 3_4QMROC'!CX14</f>
        <v>2.9498550781094997</v>
      </c>
      <c r="DV6" s="232">
        <f>'Table 3_4QMROC'!CY14</f>
        <v>2.6874132158297597</v>
      </c>
      <c r="DW6" s="232">
        <f>'Table 3_4QMROC'!CZ14</f>
        <v>2.4153743357371082</v>
      </c>
      <c r="DX6" s="232">
        <f>'Table 3_4QMROC'!DA14</f>
        <v>2.194650376806464</v>
      </c>
      <c r="DY6" s="249"/>
      <c r="DZ6" s="249"/>
      <c r="EA6" s="249"/>
      <c r="EB6" s="249"/>
    </row>
    <row r="7" spans="1:132" x14ac:dyDescent="0.3">
      <c r="A7" s="152" t="e">
        <v>#N/A</v>
      </c>
      <c r="B7" s="9" t="s">
        <v>153</v>
      </c>
      <c r="C7" s="9" t="s">
        <v>170</v>
      </c>
      <c r="D7" s="30" t="s">
        <v>171</v>
      </c>
      <c r="E7" s="30" t="s">
        <v>172</v>
      </c>
      <c r="F7" s="30" t="s">
        <v>173</v>
      </c>
      <c r="G7" s="30"/>
      <c r="H7" s="30" t="s">
        <v>38</v>
      </c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32">
        <f>'Table 3_4QMROC'!I15</f>
        <v>7.558399477554409</v>
      </c>
      <c r="AG7" s="232">
        <f>'Table 3_4QMROC'!J15</f>
        <v>8.0958111568083186</v>
      </c>
      <c r="AH7" s="232">
        <f>'Table 3_4QMROC'!K15</f>
        <v>8.8339346850211715</v>
      </c>
      <c r="AI7" s="232">
        <f>'Table 3_4QMROC'!L15</f>
        <v>9.5810403623746616</v>
      </c>
      <c r="AJ7" s="232">
        <f>'Table 3_4QMROC'!M15</f>
        <v>10.174190680187271</v>
      </c>
      <c r="AK7" s="232">
        <f>'Table 3_4QMROC'!N15</f>
        <v>10.422456944322043</v>
      </c>
      <c r="AL7" s="232">
        <f>'Table 3_4QMROC'!O15</f>
        <v>10.759448996364899</v>
      </c>
      <c r="AM7" s="232">
        <f>'Table 3_4QMROC'!P15</f>
        <v>11.095918797425767</v>
      </c>
      <c r="AN7" s="232">
        <f>'Table 3_4QMROC'!Q15</f>
        <v>11.359802934242037</v>
      </c>
      <c r="AO7" s="232">
        <f>'Table 3_4QMROC'!R15</f>
        <v>11.398806488105087</v>
      </c>
      <c r="AP7" s="232">
        <f>'Table 3_4QMROC'!S15</f>
        <v>11.451469441555968</v>
      </c>
      <c r="AQ7" s="232">
        <f>'Table 3_4QMROC'!T15</f>
        <v>11.503732033658565</v>
      </c>
      <c r="AR7" s="232">
        <f>'Table 3_4QMROC'!U15</f>
        <v>11.544499194903299</v>
      </c>
      <c r="AS7" s="232">
        <f>'Table 3_4QMROC'!V15</f>
        <v>9.7380577935708139</v>
      </c>
      <c r="AT7" s="232">
        <f>'Table 3_4QMROC'!W15</f>
        <v>7.3009902577283405</v>
      </c>
      <c r="AU7" s="232">
        <f>'Table 3_4QMROC'!X15</f>
        <v>4.8847259805032905</v>
      </c>
      <c r="AV7" s="232">
        <f>'Table 3_4QMROC'!Y15</f>
        <v>3.001503632387184</v>
      </c>
      <c r="AW7" s="232">
        <f>'Table 3_4QMROC'!Z15</f>
        <v>2.5584069008550916</v>
      </c>
      <c r="AX7" s="232">
        <f>'Table 3_4QMROC'!AA15</f>
        <v>1.9369848487513761</v>
      </c>
      <c r="AY7" s="232">
        <f>'Table 3_4QMROC'!AB15</f>
        <v>1.2923577607560133</v>
      </c>
      <c r="AZ7" s="232">
        <f>'Table 3_4QMROC'!AC15</f>
        <v>0.76896720410787422</v>
      </c>
      <c r="BA7" s="232">
        <f>'Table 3_4QMROC'!AD15</f>
        <v>-0.2170075118960505</v>
      </c>
      <c r="BB7" s="232">
        <f>'Table 3_4QMROC'!AE15</f>
        <v>-1.6142303428368778</v>
      </c>
      <c r="BC7" s="232">
        <f>'Table 3_4QMROC'!AF15</f>
        <v>-3.0817439934313922</v>
      </c>
      <c r="BD7" s="232">
        <f>'Table 3_4QMROC'!AG15</f>
        <v>-4.2870698060908659</v>
      </c>
      <c r="BE7" s="232">
        <f>'Table 3_4QMROC'!AH15</f>
        <v>-2.50521540153568</v>
      </c>
      <c r="BF7" s="232">
        <f>'Table 3_4QMROC'!AI15</f>
        <v>8.1011532227081837E-2</v>
      </c>
      <c r="BG7" s="232">
        <f>'Table 3_4QMROC'!AJ15</f>
        <v>2.8776352730317276</v>
      </c>
      <c r="BH7" s="232">
        <f>'Table 3_4QMROC'!AK15</f>
        <v>5.2387550722689014</v>
      </c>
      <c r="BI7" s="232">
        <f>'Table 3_4QMROC'!AL15</f>
        <v>4.7040107757794525</v>
      </c>
      <c r="BJ7" s="232">
        <f>'Table 3_4QMROC'!AM15</f>
        <v>3.9617448876253918</v>
      </c>
      <c r="BK7" s="232">
        <f>'Table 3_4QMROC'!AN15</f>
        <v>3.2010905901250157</v>
      </c>
      <c r="BL7" s="232">
        <f>'Table 3_4QMROC'!AO15</f>
        <v>2.590363351049076</v>
      </c>
      <c r="BM7" s="232">
        <f>'Table 3_4QMROC'!AP15</f>
        <v>3.631448553242278</v>
      </c>
      <c r="BN7" s="232">
        <f>'Table 3_4QMROC'!AQ15</f>
        <v>5.0943051573328511</v>
      </c>
      <c r="BO7" s="232">
        <f>'Table 3_4QMROC'!AR15</f>
        <v>6.6152329945463713</v>
      </c>
      <c r="BP7" s="232">
        <f>'Table 3_4QMROC'!AS15</f>
        <v>7.8527055272704276</v>
      </c>
      <c r="BQ7" s="232">
        <f>'Table 3_4QMROC'!AT15</f>
        <v>8.3360551142214057</v>
      </c>
      <c r="BR7" s="232">
        <f>'Table 3_4QMROC'!AU15</f>
        <v>8.9990409037022001</v>
      </c>
      <c r="BS7" s="232">
        <f>'Table 3_4QMROC'!AV15</f>
        <v>9.6690541367100113</v>
      </c>
      <c r="BT7" s="232">
        <f>'Table 3_4QMROC'!AW15</f>
        <v>10.2002546409551</v>
      </c>
      <c r="BU7" s="232">
        <f>'Table 3_4QMROC'!AX15</f>
        <v>10.477945982552555</v>
      </c>
      <c r="BV7" s="232">
        <f>'Table 3_4QMROC'!AY15</f>
        <v>10.854835079713096</v>
      </c>
      <c r="BW7" s="232">
        <f>'Table 3_4QMROC'!AZ15</f>
        <v>11.231089537605587</v>
      </c>
      <c r="BX7" s="232">
        <f>'Table 3_4QMROC'!BA15</f>
        <v>11.526140361058419</v>
      </c>
      <c r="BY7" s="232">
        <f>'Table 3_4QMROC'!BB15</f>
        <v>11.920553180654975</v>
      </c>
      <c r="BZ7" s="232">
        <f>'Table 3_4QMROC'!BC15</f>
        <v>12.452698462207245</v>
      </c>
      <c r="CA7" s="232">
        <f>'Table 3_4QMROC'!BD15</f>
        <v>12.980350592257404</v>
      </c>
      <c r="CB7" s="232">
        <f>'Table 3_4QMROC'!BE15</f>
        <v>13.391633669306172</v>
      </c>
      <c r="CC7" s="232">
        <f>'Table 3_4QMROC'!BF15</f>
        <v>11.004412961562062</v>
      </c>
      <c r="CD7" s="232">
        <f>'Table 3_4QMROC'!BG15</f>
        <v>7.810091954392834</v>
      </c>
      <c r="CE7" s="232">
        <f>'Table 3_4QMROC'!BH15</f>
        <v>4.6724530048853232</v>
      </c>
      <c r="CF7" s="232">
        <f>'Table 3_4QMROC'!BI15</f>
        <v>2.2470440259687066</v>
      </c>
      <c r="CG7" s="232">
        <f>'Table 3_4QMROC'!BJ15</f>
        <v>-1.8288939354851593E-2</v>
      </c>
      <c r="CH7" s="232">
        <f>'Table 3_4QMROC'!BK15</f>
        <v>-3.2064453915252602</v>
      </c>
      <c r="CI7" s="232">
        <f>'Table 3_4QMROC'!BL15</f>
        <v>-6.5274683485006619</v>
      </c>
      <c r="CJ7" s="232">
        <f>'Table 3_4QMROC'!BM15</f>
        <v>-9.2343081036120456</v>
      </c>
      <c r="CK7" s="232">
        <f>'Table 3_4QMROC'!BN15</f>
        <v>-9.9392270464057102</v>
      </c>
      <c r="CL7" s="232">
        <f>'Table 3_4QMROC'!BO15</f>
        <v>-10.987202436209262</v>
      </c>
      <c r="CM7" s="232">
        <f>'Table 3_4QMROC'!BP15</f>
        <v>-12.154871826938104</v>
      </c>
      <c r="CN7" s="232">
        <f>'Table 3_4QMROC'!BQ15</f>
        <v>-13.169799936122176</v>
      </c>
      <c r="CO7" s="232">
        <f>'Table 3_4QMROC'!BR15</f>
        <v>-10.191399431299315</v>
      </c>
      <c r="CP7" s="232">
        <f>'Table 3_4QMROC'!BS15</f>
        <v>-5.6763316797691106</v>
      </c>
      <c r="CQ7" s="232">
        <f>'Table 3_4QMROC'!BT15</f>
        <v>-0.51869111997338002</v>
      </c>
      <c r="CR7" s="232">
        <f>'Table 3_4QMROC'!BU15</f>
        <v>4.0769711613939457</v>
      </c>
      <c r="CS7" s="232">
        <f>'Table 3_4QMROC'!BV15</f>
        <v>6.6188121764365153</v>
      </c>
      <c r="CT7" s="232">
        <f>'Table 3_4QMROC'!BW15</f>
        <v>10.16596318155942</v>
      </c>
      <c r="CU7" s="232">
        <f>'Table 3_4QMROC'!BX15</f>
        <v>13.823956572820661</v>
      </c>
      <c r="CV7" s="232">
        <f>'Table 3_4QMROC'!BY15</f>
        <v>16.777925944349299</v>
      </c>
      <c r="CW7" s="232">
        <f>'Table 3_4QMROC'!BZ15</f>
        <v>14.299857557394372</v>
      </c>
      <c r="CX7" s="232">
        <f>'Table 3_4QMROC'!CA15</f>
        <v>11.032837577770517</v>
      </c>
      <c r="CY7" s="232">
        <f>'Table 3_4QMROC'!CB15</f>
        <v>7.8769960132726053</v>
      </c>
      <c r="CZ7" s="232">
        <f>'Table 3_4QMROC'!CC15</f>
        <v>5.4728272980361687</v>
      </c>
      <c r="DA7" s="232">
        <f>'Table 3_4QMROC'!CD15</f>
        <v>4.0732773878661508</v>
      </c>
      <c r="DB7" s="232">
        <f>'Table 3_4QMROC'!CE15</f>
        <v>2.1326765591491754</v>
      </c>
      <c r="DC7" s="232">
        <f>'Table 3_4QMROC'!CF15</f>
        <v>0.14650637244907433</v>
      </c>
      <c r="DD7" s="232">
        <f>'Table 3_4QMROC'!CG15</f>
        <v>-1.4463516213293939</v>
      </c>
      <c r="DE7" s="232">
        <f>'Table 3_4QMROC'!CH15</f>
        <v>-3.1206288219350542</v>
      </c>
      <c r="DF7" s="232">
        <f>'Table 3_4QMROC'!CI15</f>
        <v>-5.5180871076249751</v>
      </c>
      <c r="DG7" s="232">
        <f>'Table 3_4QMROC'!CJ15</f>
        <v>-8.0680551247539096</v>
      </c>
      <c r="DH7" s="232">
        <f>'Table 3_4QMROC'!CK15</f>
        <v>-10.187330253512627</v>
      </c>
      <c r="DI7" s="232">
        <f>'Table 3_4QMROC'!CL15</f>
        <v>-8.8342071917449179</v>
      </c>
      <c r="DJ7" s="232">
        <f>'Table 3_4QMROC'!CM15</f>
        <v>-6.8131201351414941</v>
      </c>
      <c r="DK7" s="232">
        <f>'Table 3_4QMROC'!CN15</f>
        <v>-4.547779277708309</v>
      </c>
      <c r="DL7" s="232">
        <f>'Table 3_4QMROC'!CO15</f>
        <v>-2.5671771686856903</v>
      </c>
      <c r="DM7" s="232">
        <f>'Table 3_4QMROC'!CP15</f>
        <v>-2.5945705504181582</v>
      </c>
      <c r="DN7" s="232">
        <f>'Table 3_4QMROC'!CQ15</f>
        <v>-2.6340050387328788</v>
      </c>
      <c r="DO7" s="232">
        <f>'Table 3_4QMROC'!CR15</f>
        <v>-2.6762204110044618</v>
      </c>
      <c r="DP7" s="232">
        <f>'Table 3_4QMROC'!CS15</f>
        <v>-2.7115211492719427</v>
      </c>
      <c r="DQ7" s="232">
        <f>'Table 3_4QMROC'!CT15</f>
        <v>-1.6917977947344276</v>
      </c>
      <c r="DR7" s="232">
        <f>'Table 3_4QMROC'!CU15</f>
        <v>-0.22283463094920028</v>
      </c>
      <c r="DS7" s="232">
        <f>'Table 3_4QMROC'!CV15</f>
        <v>1.3510377628392889</v>
      </c>
      <c r="DT7" s="232">
        <f>'Table 3_4QMROC'!CW15</f>
        <v>2.6681675625410453</v>
      </c>
      <c r="DU7" s="232">
        <f>'Table 3_4QMROC'!CX15</f>
        <v>2.5851677975718599</v>
      </c>
      <c r="DV7" s="232">
        <f>'Table 3_4QMROC'!CY15</f>
        <v>2.4685846830234373</v>
      </c>
      <c r="DW7" s="232">
        <f>'Table 3_4QMROC'!CZ15</f>
        <v>2.3474256440246974</v>
      </c>
      <c r="DX7" s="232">
        <f>'Table 3_4QMROC'!DA15</f>
        <v>2.2488861725096192</v>
      </c>
      <c r="DY7" s="249"/>
      <c r="DZ7" s="249"/>
      <c r="EA7" s="249"/>
      <c r="EB7" s="249"/>
    </row>
    <row r="8" spans="1:132" s="52" customFormat="1" x14ac:dyDescent="0.3"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  <c r="BT8" s="250"/>
      <c r="BU8" s="250"/>
      <c r="BV8" s="250"/>
      <c r="BW8" s="250"/>
      <c r="BX8" s="250"/>
      <c r="BY8" s="250"/>
      <c r="BZ8" s="250"/>
      <c r="CA8" s="250"/>
      <c r="CB8" s="250"/>
      <c r="CC8" s="250"/>
      <c r="CD8" s="250"/>
      <c r="CE8" s="250"/>
      <c r="CF8" s="250"/>
      <c r="CG8" s="250"/>
      <c r="CH8" s="250"/>
      <c r="CI8" s="250"/>
      <c r="CJ8" s="250"/>
      <c r="CK8" s="250"/>
      <c r="CL8" s="250"/>
      <c r="CM8" s="250"/>
      <c r="CN8" s="250"/>
      <c r="CO8" s="250"/>
      <c r="CP8" s="250"/>
      <c r="CQ8" s="250"/>
      <c r="CR8" s="250"/>
      <c r="CS8" s="250"/>
      <c r="CT8" s="250"/>
      <c r="CU8" s="250"/>
      <c r="CV8" s="250"/>
      <c r="CW8" s="250"/>
      <c r="CX8" s="250"/>
      <c r="CY8" s="250"/>
      <c r="CZ8" s="250"/>
      <c r="DA8" s="250"/>
      <c r="DB8" s="250"/>
      <c r="DC8" s="250"/>
      <c r="DD8" s="250"/>
      <c r="DE8" s="250"/>
      <c r="DF8" s="250"/>
      <c r="DG8" s="250"/>
      <c r="DH8" s="250"/>
      <c r="DI8" s="250"/>
      <c r="DJ8" s="250"/>
      <c r="DK8" s="250"/>
      <c r="DL8" s="250"/>
      <c r="DM8" s="250"/>
      <c r="DN8" s="250"/>
      <c r="DO8" s="250"/>
      <c r="DP8" s="250"/>
      <c r="DQ8" s="250"/>
      <c r="DR8" s="250"/>
      <c r="DS8" s="250"/>
      <c r="DT8" s="250"/>
      <c r="DU8" s="250"/>
      <c r="DV8" s="250"/>
      <c r="DW8" s="250"/>
      <c r="DX8" s="250"/>
      <c r="DY8" s="250"/>
      <c r="DZ8" s="250"/>
      <c r="EA8" s="250"/>
      <c r="EB8" s="250"/>
    </row>
    <row r="9" spans="1:132" s="30" customFormat="1" x14ac:dyDescent="0.3">
      <c r="A9" s="112" t="s">
        <v>150</v>
      </c>
      <c r="B9" s="8" t="s">
        <v>151</v>
      </c>
      <c r="C9" s="134" t="s">
        <v>144</v>
      </c>
      <c r="D9" s="112" t="s">
        <v>145</v>
      </c>
      <c r="E9" s="112" t="s">
        <v>146</v>
      </c>
      <c r="F9" s="112" t="s">
        <v>147</v>
      </c>
      <c r="G9" s="112">
        <v>16980</v>
      </c>
      <c r="H9" s="113">
        <v>33694</v>
      </c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45">
        <f>'Table 4_Final Inputs'!X73</f>
        <v>6.9605579946731044</v>
      </c>
      <c r="Y9" s="245">
        <f>'Table 4_Final Inputs'!Y73</f>
        <v>7.4326927943798156</v>
      </c>
      <c r="Z9" s="245">
        <f>'Table 4_Final Inputs'!Z73</f>
        <v>7.8203524469126844</v>
      </c>
      <c r="AA9" s="245">
        <f>'Table 4_Final Inputs'!AA73</f>
        <v>9.6638470292484353</v>
      </c>
      <c r="AB9" s="245">
        <f>'Table 4_Final Inputs'!AB73</f>
        <v>11.046194380179926</v>
      </c>
      <c r="AC9" s="245">
        <f>'Table 4_Final Inputs'!AC73</f>
        <v>12.984103101836068</v>
      </c>
      <c r="AD9" s="245">
        <f>'Table 4_Final Inputs'!AD73</f>
        <v>11.566503633530594</v>
      </c>
      <c r="AE9" s="245">
        <f>'Table 4_Final Inputs'!AE73</f>
        <v>9.9049007416183681</v>
      </c>
      <c r="AF9" s="245">
        <f>'Table 4_Final Inputs'!AF73</f>
        <v>7.6002224248887726</v>
      </c>
      <c r="AG9" s="245">
        <f>'Table 4_Final Inputs'!AG73</f>
        <v>3.7405091663622021</v>
      </c>
      <c r="AH9" s="245">
        <f>'Table 4_Final Inputs'!AH73</f>
        <v>2.6153382942811505</v>
      </c>
      <c r="AI9" s="245">
        <f>'Table 4_Final Inputs'!AI73</f>
        <v>2.2791076709095242</v>
      </c>
      <c r="AJ9" s="245">
        <f>'Table 4_Final Inputs'!AJ73</f>
        <v>1.8729412026197025</v>
      </c>
      <c r="AK9" s="245">
        <f>'Table 4_Final Inputs'!AK73</f>
        <v>4.4118375921822652</v>
      </c>
      <c r="AL9" s="245">
        <f>'Table 4_Final Inputs'!AL73</f>
        <v>6.4283646854159171</v>
      </c>
      <c r="AM9" s="245">
        <f>'Table 4_Final Inputs'!AM73</f>
        <v>6.9996059757208986</v>
      </c>
      <c r="AN9" s="245">
        <f>'Table 4_Final Inputs'!AN73</f>
        <v>8.1043258998677157</v>
      </c>
      <c r="AO9" s="245">
        <f>'Table 4_Final Inputs'!AO73</f>
        <v>6.6394286652861529</v>
      </c>
      <c r="AP9" s="245">
        <f>'Table 4_Final Inputs'!AP73</f>
        <v>5.0445723561299092</v>
      </c>
      <c r="AQ9" s="245">
        <f>'Table 4_Final Inputs'!AQ73</f>
        <v>4.0249649607029827</v>
      </c>
      <c r="AR9" s="245">
        <f>'Table 4_Final Inputs'!AR73</f>
        <v>3.2159541388433381</v>
      </c>
      <c r="AS9" s="245">
        <f>'Table 4_Final Inputs'!AS73</f>
        <v>3.1090496734273891</v>
      </c>
      <c r="AT9" s="245">
        <f>'Table 4_Final Inputs'!AT73</f>
        <v>3.5062821095117602</v>
      </c>
      <c r="AU9" s="245">
        <f>'Table 4_Final Inputs'!AU73</f>
        <v>3.8181903279109379</v>
      </c>
      <c r="AV9" s="245">
        <f>'Table 4_Final Inputs'!AV73</f>
        <v>4.7950299342728666</v>
      </c>
      <c r="AW9" s="245">
        <f>'Table 4_Final Inputs'!AW73</f>
        <v>7.6283877243962381</v>
      </c>
      <c r="AX9" s="245">
        <f>'Table 4_Final Inputs'!AX73</f>
        <v>8.3284266769454636</v>
      </c>
      <c r="AY9" s="245">
        <f>'Table 4_Final Inputs'!AY73</f>
        <v>9.6151112837589565</v>
      </c>
      <c r="AZ9" s="245">
        <f>'Table 4_Final Inputs'!AZ73</f>
        <v>9.1844844886837809</v>
      </c>
      <c r="BA9" s="245">
        <f>'Table 4_Final Inputs'!BA73</f>
        <v>6.1117828580160847</v>
      </c>
      <c r="BB9" s="245">
        <f>'Table 4_Final Inputs'!BB73</f>
        <v>6.6002069880169874</v>
      </c>
      <c r="BC9" s="245">
        <f>'Table 4_Final Inputs'!BC73</f>
        <v>6.1698529006605076</v>
      </c>
      <c r="BD9" s="245">
        <f>'Table 4_Final Inputs'!BD73</f>
        <v>6.4193385442256741</v>
      </c>
      <c r="BE9" s="245">
        <f>'Table 4_Final Inputs'!BE73</f>
        <v>6.9473928185855351</v>
      </c>
      <c r="BF9" s="245">
        <f>'Table 4_Final Inputs'!BF73</f>
        <v>4.9842276993222541</v>
      </c>
      <c r="BG9" s="245">
        <f>'Table 4_Final Inputs'!BG73</f>
        <v>3.7673716968860544</v>
      </c>
      <c r="BH9" s="245">
        <f>'Table 4_Final Inputs'!BH73</f>
        <v>2.0616182602419606</v>
      </c>
      <c r="BI9" s="245">
        <f>'Table 4_Final Inputs'!BI73</f>
        <v>0.81736507014057302</v>
      </c>
      <c r="BJ9" s="245">
        <f>'Table 4_Final Inputs'!BJ73</f>
        <v>1.4122400334636003</v>
      </c>
      <c r="BK9" s="245">
        <f>'Table 4_Final Inputs'!BK73</f>
        <v>2.9506710887484067</v>
      </c>
      <c r="BL9" s="245">
        <f>'Table 4_Final Inputs'!BL73</f>
        <v>5.3359870651480694</v>
      </c>
      <c r="BM9" s="245">
        <f>'Table 4_Final Inputs'!BM73</f>
        <v>8.3949502901872197</v>
      </c>
      <c r="BN9" s="245">
        <f>'Table 4_Final Inputs'!BN73</f>
        <v>9.8509181033178361</v>
      </c>
      <c r="BO9" s="245">
        <f>'Table 4_Final Inputs'!BO73</f>
        <v>8.7838943419222026</v>
      </c>
      <c r="BP9" s="245">
        <f>'Table 4_Final Inputs'!BP73</f>
        <v>7.5547495637927273</v>
      </c>
      <c r="BQ9" s="245">
        <f>'Table 4_Final Inputs'!BQ73</f>
        <v>5.7091183350667478</v>
      </c>
      <c r="BR9" s="245">
        <f>'Table 4_Final Inputs'!BR73</f>
        <v>4.09437140201182</v>
      </c>
      <c r="BS9" s="245">
        <f>'Table 4_Final Inputs'!BS73</f>
        <v>3.8182838480526642</v>
      </c>
      <c r="BT9" s="245">
        <f>'Table 4_Final Inputs'!BT73</f>
        <v>4.1440135593287541</v>
      </c>
      <c r="BU9" s="245">
        <f>'Table 4_Final Inputs'!BU73</f>
        <v>5.4768693316429173</v>
      </c>
      <c r="BV9" s="245">
        <f>'Table 4_Final Inputs'!BV73</f>
        <v>4.8154373191947251</v>
      </c>
      <c r="BW9" s="245">
        <f>'Table 4_Final Inputs'!BW73</f>
        <v>3.7069001496011946</v>
      </c>
      <c r="BX9" s="245">
        <f>'Table 4_Final Inputs'!BX73</f>
        <v>1.3001342616570715</v>
      </c>
      <c r="BY9" s="245">
        <f>'Table 4_Final Inputs'!BY73</f>
        <v>-2.5372957297440926</v>
      </c>
      <c r="BZ9" s="245">
        <f>'Table 4_Final Inputs'!BZ73</f>
        <v>-3.7405617030872675</v>
      </c>
      <c r="CA9" s="245">
        <f>'Table 4_Final Inputs'!CA73</f>
        <v>-4.2647827290767593</v>
      </c>
      <c r="CB9" s="245">
        <f>'Table 4_Final Inputs'!CB73</f>
        <v>-4.6250490607913664</v>
      </c>
      <c r="CC9" s="245">
        <f>'Table 4_Final Inputs'!CC73</f>
        <v>-5.2895012966475248</v>
      </c>
      <c r="CD9" s="245">
        <f>'Table 4_Final Inputs'!CD73</f>
        <v>-5.7283848575183063</v>
      </c>
      <c r="CE9" s="245">
        <f>'Table 4_Final Inputs'!CE73</f>
        <v>-6.1167867676789864</v>
      </c>
      <c r="CF9" s="245">
        <f>'Table 4_Final Inputs'!CF73</f>
        <v>-7.2682478285684997</v>
      </c>
      <c r="CG9" s="245">
        <f>'Table 4_Final Inputs'!CG73</f>
        <v>-7.9532391171945171</v>
      </c>
      <c r="CH9" s="245">
        <f>'Table 4_Final Inputs'!CH73</f>
        <v>-9.626929235501267</v>
      </c>
      <c r="CI9" s="245">
        <f>'Table 4_Final Inputs'!CI73</f>
        <v>-12.389526655583062</v>
      </c>
      <c r="CJ9" s="245">
        <f>'Table 4_Final Inputs'!CJ73</f>
        <v>-13.413910319342953</v>
      </c>
      <c r="CK9" s="245">
        <f>'Table 4_Final Inputs'!CK73</f>
        <v>-12.934166781055643</v>
      </c>
      <c r="CL9" s="245">
        <f>'Table 4_Final Inputs'!CL73</f>
        <v>-10.707789308278697</v>
      </c>
      <c r="CM9" s="245">
        <f>'Table 4_Final Inputs'!CM73</f>
        <v>-7.5387500479254328</v>
      </c>
      <c r="CN9" s="245">
        <f>'Table 4_Final Inputs'!CN73</f>
        <v>-2.8520021540533622</v>
      </c>
      <c r="CO9" s="245">
        <f>'Table 4_Final Inputs'!CO73</f>
        <v>0.48287010344594</v>
      </c>
      <c r="CP9" s="245">
        <f>'Table 4_Final Inputs'!CP73</f>
        <v>1.4211874799424631</v>
      </c>
      <c r="CQ9" s="245">
        <f>'Table 4_Final Inputs'!CQ73</f>
        <v>3.4308261449466033</v>
      </c>
      <c r="CR9" s="245">
        <f>'Table 4_Final Inputs'!CR73</f>
        <v>2.859788350488031</v>
      </c>
      <c r="CS9" s="245">
        <f>'Table 4_Final Inputs'!CS73</f>
        <v>3.2460289406799228</v>
      </c>
      <c r="CT9" s="245">
        <f>'Table 4_Final Inputs'!CT73</f>
        <v>2.9077324557372783</v>
      </c>
      <c r="CU9" s="245">
        <f>'Table 4_Final Inputs'!CU73</f>
        <v>2.2215202031532124</v>
      </c>
      <c r="CV9" s="245">
        <f>'Table 4_Final Inputs'!CV73</f>
        <v>2.7454487535251251</v>
      </c>
      <c r="CW9" s="245">
        <f>'Table 4_Final Inputs'!CW73</f>
        <v>3.0475052131552873</v>
      </c>
      <c r="CX9" s="245">
        <f>'Table 4_Final Inputs'!CX73</f>
        <v>6.2898423036606577</v>
      </c>
      <c r="CY9" s="245">
        <f>'Table 4_Final Inputs'!CY73</f>
        <v>8.2738528609212789</v>
      </c>
      <c r="CZ9" s="245">
        <f>'Table 4_Final Inputs'!CZ73</f>
        <v>8.0600152435994783</v>
      </c>
      <c r="DA9" s="245">
        <f>'Table 4_Final Inputs'!DA73</f>
        <v>7.1066784247518555</v>
      </c>
      <c r="DB9" s="245">
        <f>'Table 4_Final Inputs'!DB73</f>
        <v>5.9026998327677145</v>
      </c>
      <c r="DC9" s="245">
        <f>'Table 4_Final Inputs'!DC73</f>
        <v>4.9583975424774573</v>
      </c>
      <c r="DD9" s="245">
        <f>'Table 4_Final Inputs'!DD73</f>
        <v>6.2162702600956257</v>
      </c>
      <c r="DE9" s="245">
        <f>'Table 4_Final Inputs'!DE73</f>
        <v>7.7444923566805244</v>
      </c>
      <c r="DF9" s="245">
        <f>'Table 4_Final Inputs'!DF73</f>
        <v>7.1831419890265895</v>
      </c>
      <c r="DG9" s="245">
        <f>'Table 4_Final Inputs'!DG73</f>
        <v>7.5046063373871732</v>
      </c>
      <c r="DH9" s="245">
        <f>'Table 4_Final Inputs'!DH73</f>
        <v>6.8737711596224038</v>
      </c>
      <c r="DI9" s="245">
        <f>'Table 4_Final Inputs'!DI73</f>
        <v>6.8874208689358518</v>
      </c>
      <c r="DJ9" s="245">
        <f>'Table 4_Final Inputs'!DJ73</f>
        <v>6.8705988220977403</v>
      </c>
      <c r="DK9" s="245">
        <f>'Table 4_Final Inputs'!DK73</f>
        <v>5.6962318833208379</v>
      </c>
      <c r="DL9" s="245">
        <f>'Table 4_Final Inputs'!DL73</f>
        <v>4.6052893866581828</v>
      </c>
      <c r="DM9" s="245">
        <f>'Table 4_Final Inputs'!DM73</f>
        <v>3.4235186672431266</v>
      </c>
      <c r="DN9" s="245">
        <f>'Table 4_Final Inputs'!DN73</f>
        <v>3.4953839909013893</v>
      </c>
      <c r="DO9" s="245">
        <f>'Table 4_Final Inputs'!DO73</f>
        <v>4.4940180750779799</v>
      </c>
      <c r="DP9" s="245">
        <f>'Table 4_Final Inputs'!DP73</f>
        <v>5.6480649977931643</v>
      </c>
      <c r="DQ9" s="245">
        <f>'Table 4_Final Inputs'!DQ73</f>
        <v>4.6447654127646185</v>
      </c>
      <c r="DR9" s="245">
        <f>'Table 4_Final Inputs'!DR73</f>
        <v>3.8985741121648063</v>
      </c>
      <c r="DS9" s="245">
        <f>'Table 4_Final Inputs'!DS73</f>
        <v>2.8714255134608755</v>
      </c>
      <c r="DT9" s="245">
        <f>'Table 4_Final Inputs'!DT73</f>
        <v>1.4868920457954098</v>
      </c>
      <c r="DU9" s="245">
        <f>'Table 4_Final Inputs'!DU73</f>
        <v>2.3955971511712195</v>
      </c>
      <c r="DV9" s="245">
        <f>'Table 4_Final Inputs'!DV73</f>
        <v>1.3639260589250679</v>
      </c>
      <c r="DW9" s="245">
        <f>'Table 4_Final Inputs'!DW73</f>
        <v>0.25177064036184915</v>
      </c>
      <c r="DX9" s="245">
        <f>'Table 4_Final Inputs'!DX73</f>
        <v>-0.82713503251088327</v>
      </c>
      <c r="DY9" s="245">
        <f>'Table 4_Final Inputs'!DY73</f>
        <v>-1.051800690962313</v>
      </c>
      <c r="DZ9" s="245">
        <f>'Table 4_Final Inputs'!DZ73</f>
        <v>2.3932312345207087</v>
      </c>
      <c r="EA9" s="245">
        <f>'Table 4_Final Inputs'!EA73</f>
        <v>6.3298864308870186</v>
      </c>
      <c r="EB9" s="245"/>
    </row>
    <row r="10" spans="1:132" s="30" customFormat="1" x14ac:dyDescent="0.3">
      <c r="A10" s="112" t="s">
        <v>154</v>
      </c>
      <c r="B10" s="8" t="s">
        <v>155</v>
      </c>
      <c r="C10" s="134" t="s">
        <v>144</v>
      </c>
      <c r="D10" s="112" t="s">
        <v>145</v>
      </c>
      <c r="E10" s="112" t="s">
        <v>146</v>
      </c>
      <c r="F10" s="112" t="s">
        <v>147</v>
      </c>
      <c r="G10" s="112">
        <v>19820</v>
      </c>
      <c r="H10" s="113">
        <v>33694</v>
      </c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45">
        <f>'Table 4_Final Inputs'!X74</f>
        <v>11.724166100247748</v>
      </c>
      <c r="Y10" s="245">
        <f>'Table 4_Final Inputs'!Y74</f>
        <v>13.999331066219231</v>
      </c>
      <c r="Z10" s="245">
        <f>'Table 4_Final Inputs'!Z74</f>
        <v>15.905360386947082</v>
      </c>
      <c r="AA10" s="245">
        <f>'Table 4_Final Inputs'!AA74</f>
        <v>16.044567181143325</v>
      </c>
      <c r="AB10" s="245">
        <f>'Table 4_Final Inputs'!AB74</f>
        <v>14.771374234207487</v>
      </c>
      <c r="AC10" s="245">
        <f>'Table 4_Final Inputs'!AC74</f>
        <v>13.544185846054186</v>
      </c>
      <c r="AD10" s="245">
        <f>'Table 4_Final Inputs'!AD74</f>
        <v>9.3308169374213943</v>
      </c>
      <c r="AE10" s="245">
        <f>'Table 4_Final Inputs'!AE74</f>
        <v>6.3263200501729306</v>
      </c>
      <c r="AF10" s="245">
        <f>'Table 4_Final Inputs'!AF74</f>
        <v>3.3400098528106175</v>
      </c>
      <c r="AG10" s="245">
        <f>'Table 4_Final Inputs'!AG74</f>
        <v>1.9145233274591222</v>
      </c>
      <c r="AH10" s="245">
        <f>'Table 4_Final Inputs'!AH74</f>
        <v>3.5205577631319733</v>
      </c>
      <c r="AI10" s="245">
        <f>'Table 4_Final Inputs'!AI74</f>
        <v>4.8566679160277797</v>
      </c>
      <c r="AJ10" s="245">
        <f>'Table 4_Final Inputs'!AJ74</f>
        <v>5.6148976197825649</v>
      </c>
      <c r="AK10" s="245">
        <f>'Table 4_Final Inputs'!AK74</f>
        <v>6.2820543906360129</v>
      </c>
      <c r="AL10" s="245">
        <f>'Table 4_Final Inputs'!AL74</f>
        <v>5.7273526315931713</v>
      </c>
      <c r="AM10" s="245">
        <f>'Table 4_Final Inputs'!AM74</f>
        <v>4.9857076682577244</v>
      </c>
      <c r="AN10" s="245">
        <f>'Table 4_Final Inputs'!AN74</f>
        <v>5.427240193041305</v>
      </c>
      <c r="AO10" s="245">
        <f>'Table 4_Final Inputs'!AO74</f>
        <v>6.0954160342693493</v>
      </c>
      <c r="AP10" s="245">
        <f>'Table 4_Final Inputs'!AP74</f>
        <v>5.9026498019832081</v>
      </c>
      <c r="AQ10" s="245">
        <f>'Table 4_Final Inputs'!AQ74</f>
        <v>6.0363823457108463</v>
      </c>
      <c r="AR10" s="245">
        <f>'Table 4_Final Inputs'!AR74</f>
        <v>5.5332978248475069</v>
      </c>
      <c r="AS10" s="245">
        <f>'Table 4_Final Inputs'!AS74</f>
        <v>4.6514283325785692</v>
      </c>
      <c r="AT10" s="245">
        <f>'Table 4_Final Inputs'!AT74</f>
        <v>4.7102761075892046</v>
      </c>
      <c r="AU10" s="245">
        <f>'Table 4_Final Inputs'!AU74</f>
        <v>4.4147062869757896</v>
      </c>
      <c r="AV10" s="245">
        <f>'Table 4_Final Inputs'!AV74</f>
        <v>4.3156198488637614</v>
      </c>
      <c r="AW10" s="245">
        <f>'Table 4_Final Inputs'!AW74</f>
        <v>4.5002432942383885</v>
      </c>
      <c r="AX10" s="245">
        <f>'Table 4_Final Inputs'!AX74</f>
        <v>4.0146344767403752</v>
      </c>
      <c r="AY10" s="245">
        <f>'Table 4_Final Inputs'!AY74</f>
        <v>3.875135435907251</v>
      </c>
      <c r="AZ10" s="245">
        <f>'Table 4_Final Inputs'!AZ74</f>
        <v>3.7595361530251483</v>
      </c>
      <c r="BA10" s="245">
        <f>'Table 4_Final Inputs'!BA74</f>
        <v>2.7567562754770938</v>
      </c>
      <c r="BB10" s="245">
        <f>'Table 4_Final Inputs'!BB74</f>
        <v>3.8995552799517026</v>
      </c>
      <c r="BC10" s="245">
        <f>'Table 4_Final Inputs'!BC74</f>
        <v>4.0789942205087169</v>
      </c>
      <c r="BD10" s="245">
        <f>'Table 4_Final Inputs'!BD74</f>
        <v>3.8724489396644621</v>
      </c>
      <c r="BE10" s="245">
        <f>'Table 4_Final Inputs'!BE74</f>
        <v>4.5026160091722902</v>
      </c>
      <c r="BF10" s="245">
        <f>'Table 4_Final Inputs'!BF74</f>
        <v>2.8662223311998516</v>
      </c>
      <c r="BG10" s="245">
        <f>'Table 4_Final Inputs'!BG74</f>
        <v>2.8133849708788725</v>
      </c>
      <c r="BH10" s="245">
        <f>'Table 4_Final Inputs'!BH74</f>
        <v>2.9015908605891512</v>
      </c>
      <c r="BI10" s="245">
        <f>'Table 4_Final Inputs'!BI74</f>
        <v>1.5500549617498824</v>
      </c>
      <c r="BJ10" s="245">
        <f>'Table 4_Final Inputs'!BJ74</f>
        <v>1.0429488046121562</v>
      </c>
      <c r="BK10" s="245">
        <f>'Table 4_Final Inputs'!BK74</f>
        <v>0.71308477781035318</v>
      </c>
      <c r="BL10" s="245">
        <f>'Table 4_Final Inputs'!BL74</f>
        <v>1.0675407156983365</v>
      </c>
      <c r="BM10" s="245">
        <f>'Table 4_Final Inputs'!BM74</f>
        <v>2.9178482078704584</v>
      </c>
      <c r="BN10" s="245">
        <f>'Table 4_Final Inputs'!BN74</f>
        <v>5.2746028369807876</v>
      </c>
      <c r="BO10" s="245">
        <f>'Table 4_Final Inputs'!BO74</f>
        <v>5.9308208193972245</v>
      </c>
      <c r="BP10" s="245">
        <f>'Table 4_Final Inputs'!BP74</f>
        <v>4.8149829188030644</v>
      </c>
      <c r="BQ10" s="245">
        <f>'Table 4_Final Inputs'!BQ74</f>
        <v>3.6253605108848443</v>
      </c>
      <c r="BR10" s="245">
        <f>'Table 4_Final Inputs'!BR74</f>
        <v>0.84106627798912759</v>
      </c>
      <c r="BS10" s="245">
        <f>'Table 4_Final Inputs'!BS74</f>
        <v>-1.7083767585666627</v>
      </c>
      <c r="BT10" s="245">
        <f>'Table 4_Final Inputs'!BT74</f>
        <v>-1.8092059861661749</v>
      </c>
      <c r="BU10" s="245">
        <f>'Table 4_Final Inputs'!BU74</f>
        <v>-1.8390440288055796</v>
      </c>
      <c r="BV10" s="245">
        <f>'Table 4_Final Inputs'!BV74</f>
        <v>-2.4279281887659088</v>
      </c>
      <c r="BW10" s="245">
        <f>'Table 4_Final Inputs'!BW74</f>
        <v>-3.0360490457868634</v>
      </c>
      <c r="BX10" s="245">
        <f>'Table 4_Final Inputs'!BX74</f>
        <v>-5.7095361203303154</v>
      </c>
      <c r="BY10" s="245">
        <f>'Table 4_Final Inputs'!BY74</f>
        <v>-9.9215654582144897</v>
      </c>
      <c r="BZ10" s="245">
        <f>'Table 4_Final Inputs'!BZ74</f>
        <v>-11.739022044213307</v>
      </c>
      <c r="CA10" s="245">
        <f>'Table 4_Final Inputs'!CA74</f>
        <v>-11.742898804231421</v>
      </c>
      <c r="CB10" s="245">
        <f>'Table 4_Final Inputs'!CB74</f>
        <v>-10.688168509260123</v>
      </c>
      <c r="CC10" s="245">
        <f>'Table 4_Final Inputs'!CC74</f>
        <v>-8.5336252586010577</v>
      </c>
      <c r="CD10" s="245">
        <f>'Table 4_Final Inputs'!CD74</f>
        <v>-6.3404235679692782</v>
      </c>
      <c r="CE10" s="245">
        <f>'Table 4_Final Inputs'!CE74</f>
        <v>-5.3376709607506507</v>
      </c>
      <c r="CF10" s="245">
        <f>'Table 4_Final Inputs'!CF74</f>
        <v>-5.5998951622391715</v>
      </c>
      <c r="CG10" s="245">
        <f>'Table 4_Final Inputs'!CG74</f>
        <v>-6.2121134740741892</v>
      </c>
      <c r="CH10" s="245">
        <f>'Table 4_Final Inputs'!CH74</f>
        <v>-7.7700765856779679</v>
      </c>
      <c r="CI10" s="245">
        <f>'Table 4_Final Inputs'!CI74</f>
        <v>-10.070134525370726</v>
      </c>
      <c r="CJ10" s="245">
        <f>'Table 4_Final Inputs'!CJ74</f>
        <v>-10.429319131242622</v>
      </c>
      <c r="CK10" s="245">
        <f>'Table 4_Final Inputs'!CK74</f>
        <v>-8.9556412223548083</v>
      </c>
      <c r="CL10" s="245">
        <f>'Table 4_Final Inputs'!CL74</f>
        <v>-5.1493316971970771</v>
      </c>
      <c r="CM10" s="245">
        <f>'Table 4_Final Inputs'!CM74</f>
        <v>-0.64651128970882887</v>
      </c>
      <c r="CN10" s="245">
        <f>'Table 4_Final Inputs'!CN74</f>
        <v>4.5740170926019932</v>
      </c>
      <c r="CO10" s="245">
        <f>'Table 4_Final Inputs'!CO74</f>
        <v>7.0059067552007654</v>
      </c>
      <c r="CP10" s="245">
        <f>'Table 4_Final Inputs'!CP74</f>
        <v>5.7063277514061355</v>
      </c>
      <c r="CQ10" s="245">
        <f>'Table 4_Final Inputs'!CQ74</f>
        <v>6.3894608268761903</v>
      </c>
      <c r="CR10" s="245">
        <f>'Table 4_Final Inputs'!CR74</f>
        <v>4.83344128831963</v>
      </c>
      <c r="CS10" s="245">
        <f>'Table 4_Final Inputs'!CS74</f>
        <v>5.9453038649928942</v>
      </c>
      <c r="CT10" s="245">
        <f>'Table 4_Final Inputs'!CT74</f>
        <v>6.5667700038531969</v>
      </c>
      <c r="CU10" s="245">
        <f>'Table 4_Final Inputs'!CU74</f>
        <v>5.5172546685547941</v>
      </c>
      <c r="CV10" s="245">
        <f>'Table 4_Final Inputs'!CV74</f>
        <v>5.8163478840977101</v>
      </c>
      <c r="CW10" s="245">
        <f>'Table 4_Final Inputs'!CW74</f>
        <v>5.5190865072957678</v>
      </c>
      <c r="CX10" s="245">
        <f>'Table 4_Final Inputs'!CX74</f>
        <v>7.9626384633627003</v>
      </c>
      <c r="CY10" s="245">
        <f>'Table 4_Final Inputs'!CY74</f>
        <v>10.265704927134536</v>
      </c>
      <c r="CZ10" s="245">
        <f>'Table 4_Final Inputs'!CZ74</f>
        <v>10.531458310110466</v>
      </c>
      <c r="DA10" s="245">
        <f>'Table 4_Final Inputs'!DA74</f>
        <v>9.3103112099179377</v>
      </c>
      <c r="DB10" s="245">
        <f>'Table 4_Final Inputs'!DB74</f>
        <v>8.1522884117334584</v>
      </c>
      <c r="DC10" s="245">
        <f>'Table 4_Final Inputs'!DC74</f>
        <v>6.0465689709236274</v>
      </c>
      <c r="DD10" s="245">
        <f>'Table 4_Final Inputs'!DD74</f>
        <v>6.5334368126195681</v>
      </c>
      <c r="DE10" s="245">
        <f>'Table 4_Final Inputs'!DE74</f>
        <v>6.9772622464275527</v>
      </c>
      <c r="DF10" s="245">
        <f>'Table 4_Final Inputs'!DF74</f>
        <v>5.5443995151259671</v>
      </c>
      <c r="DG10" s="245">
        <f>'Table 4_Final Inputs'!DG74</f>
        <v>6.1840028289338687</v>
      </c>
      <c r="DH10" s="245">
        <f>'Table 4_Final Inputs'!DH74</f>
        <v>5.0351853485075493</v>
      </c>
      <c r="DI10" s="245">
        <f>'Table 4_Final Inputs'!DI74</f>
        <v>5.7414548158824257</v>
      </c>
      <c r="DJ10" s="245">
        <f>'Table 4_Final Inputs'!DJ74</f>
        <v>6.1378388910241011</v>
      </c>
      <c r="DK10" s="245">
        <f>'Table 4_Final Inputs'!DK74</f>
        <v>5.0593508157637768</v>
      </c>
      <c r="DL10" s="245">
        <f>'Table 4_Final Inputs'!DL74</f>
        <v>4.20675511213443</v>
      </c>
      <c r="DM10" s="245">
        <f>'Table 4_Final Inputs'!DM74</f>
        <v>2.5303120831467036</v>
      </c>
      <c r="DN10" s="245">
        <f>'Table 4_Final Inputs'!DN74</f>
        <v>2.5547358751523288</v>
      </c>
      <c r="DO10" s="245">
        <f>'Table 4_Final Inputs'!DO74</f>
        <v>3.259357986175647</v>
      </c>
      <c r="DP10" s="245">
        <f>'Table 4_Final Inputs'!DP74</f>
        <v>4.4418910814956476</v>
      </c>
      <c r="DQ10" s="245">
        <f>'Table 4_Final Inputs'!DQ74</f>
        <v>4.3423541789254303</v>
      </c>
      <c r="DR10" s="245">
        <f>'Table 4_Final Inputs'!DR74</f>
        <v>4.1788620314876743</v>
      </c>
      <c r="DS10" s="245">
        <f>'Table 4_Final Inputs'!DS74</f>
        <v>4.295630591621399</v>
      </c>
      <c r="DT10" s="245">
        <f>'Table 4_Final Inputs'!DT74</f>
        <v>4.2522662059265004</v>
      </c>
      <c r="DU10" s="245">
        <f>'Table 4_Final Inputs'!DU74</f>
        <v>5.770419079005868</v>
      </c>
      <c r="DV10" s="245">
        <f>'Table 4_Final Inputs'!DV74</f>
        <v>5.3938541566810843</v>
      </c>
      <c r="DW10" s="245">
        <f>'Table 4_Final Inputs'!DW74</f>
        <v>4.4191998417624321</v>
      </c>
      <c r="DX10" s="245">
        <f>'Table 4_Final Inputs'!DX74</f>
        <v>3.5683540647355692</v>
      </c>
      <c r="DY10" s="245">
        <f>'Table 4_Final Inputs'!DY74</f>
        <v>3.3367574683277357</v>
      </c>
      <c r="DZ10" s="245">
        <f>'Table 4_Final Inputs'!DZ74</f>
        <v>5.8550691337118561</v>
      </c>
      <c r="EA10" s="245">
        <f>'Table 4_Final Inputs'!EA74</f>
        <v>9.4258629397665992</v>
      </c>
      <c r="EB10" s="245"/>
    </row>
    <row r="11" spans="1:132" s="30" customFormat="1" x14ac:dyDescent="0.3">
      <c r="A11" s="112" t="s">
        <v>148</v>
      </c>
      <c r="B11" s="8" t="s">
        <v>149</v>
      </c>
      <c r="C11" s="134" t="s">
        <v>144</v>
      </c>
      <c r="D11" s="112" t="s">
        <v>145</v>
      </c>
      <c r="E11" s="112" t="s">
        <v>146</v>
      </c>
      <c r="F11" s="112" t="s">
        <v>147</v>
      </c>
      <c r="G11" s="112">
        <v>31080</v>
      </c>
      <c r="H11" s="113">
        <v>33694</v>
      </c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45">
        <f>'Table 4_Final Inputs'!X75</f>
        <v>-1.6252054635121822</v>
      </c>
      <c r="Y11" s="245">
        <f>'Table 4_Final Inputs'!Y75</f>
        <v>-0.80091387057558039</v>
      </c>
      <c r="Z11" s="245">
        <f>'Table 4_Final Inputs'!Z75</f>
        <v>-0.1593013211258906</v>
      </c>
      <c r="AA11" s="245">
        <f>'Table 4_Final Inputs'!AA75</f>
        <v>3.1310935942288162E-2</v>
      </c>
      <c r="AB11" s="245">
        <f>'Table 4_Final Inputs'!AB75</f>
        <v>0.58164582113711716</v>
      </c>
      <c r="AC11" s="245">
        <f>'Table 4_Final Inputs'!AC75</f>
        <v>1.6288129416477097</v>
      </c>
      <c r="AD11" s="245">
        <f>'Table 4_Final Inputs'!AD75</f>
        <v>0.55932590748087629</v>
      </c>
      <c r="AE11" s="245">
        <f>'Table 4_Final Inputs'!AE75</f>
        <v>0.35522056355830733</v>
      </c>
      <c r="AF11" s="245">
        <f>'Table 4_Final Inputs'!AF75</f>
        <v>5.7980933913890767E-2</v>
      </c>
      <c r="AG11" s="245">
        <f>'Table 4_Final Inputs'!AG75</f>
        <v>-0.57671136526251532</v>
      </c>
      <c r="AH11" s="245">
        <f>'Table 4_Final Inputs'!AH75</f>
        <v>1.4561492609080053</v>
      </c>
      <c r="AI11" s="245">
        <f>'Table 4_Final Inputs'!AI75</f>
        <v>2.4764157180922881</v>
      </c>
      <c r="AJ11" s="245">
        <f>'Table 4_Final Inputs'!AJ75</f>
        <v>2.2002333460366041</v>
      </c>
      <c r="AK11" s="245">
        <f>'Table 4_Final Inputs'!AK75</f>
        <v>3.8404922858458188</v>
      </c>
      <c r="AL11" s="245">
        <f>'Table 4_Final Inputs'!AL75</f>
        <v>3.6908527751750819</v>
      </c>
      <c r="AM11" s="245">
        <f>'Table 4_Final Inputs'!AM75</f>
        <v>4.0180320057262113</v>
      </c>
      <c r="AN11" s="245">
        <f>'Table 4_Final Inputs'!AN75</f>
        <v>5.663522871461165</v>
      </c>
      <c r="AO11" s="245">
        <f>'Table 4_Final Inputs'!AO75</f>
        <v>5.5379502655306547</v>
      </c>
      <c r="AP11" s="245">
        <f>'Table 4_Final Inputs'!AP75</f>
        <v>6.0016105407821145</v>
      </c>
      <c r="AQ11" s="245">
        <f>'Table 4_Final Inputs'!AQ75</f>
        <v>6.1866431372556079</v>
      </c>
      <c r="AR11" s="245">
        <f>'Table 4_Final Inputs'!AR75</f>
        <v>6.6999440802372012</v>
      </c>
      <c r="AS11" s="245">
        <f>'Table 4_Final Inputs'!AS75</f>
        <v>7.514310968742226</v>
      </c>
      <c r="AT11" s="245">
        <f>'Table 4_Final Inputs'!AT75</f>
        <v>7.6321356145648442</v>
      </c>
      <c r="AU11" s="245">
        <f>'Table 4_Final Inputs'!AU75</f>
        <v>8.4238408465922348</v>
      </c>
      <c r="AV11" s="245">
        <f>'Table 4_Final Inputs'!AV75</f>
        <v>9.0207086345874554</v>
      </c>
      <c r="AW11" s="245">
        <f>'Table 4_Final Inputs'!AW75</f>
        <v>10.126999189764218</v>
      </c>
      <c r="AX11" s="245">
        <f>'Table 4_Final Inputs'!AX75</f>
        <v>11.062316423172547</v>
      </c>
      <c r="AY11" s="245">
        <f>'Table 4_Final Inputs'!AY75</f>
        <v>11.02790198437468</v>
      </c>
      <c r="AZ11" s="245">
        <f>'Table 4_Final Inputs'!AZ75</f>
        <v>9.6990555317371072</v>
      </c>
      <c r="BA11" s="245">
        <f>'Table 4_Final Inputs'!BA75</f>
        <v>8.2677035493300721</v>
      </c>
      <c r="BB11" s="245">
        <f>'Table 4_Final Inputs'!BB75</f>
        <v>9.5392051874174424</v>
      </c>
      <c r="BC11" s="245">
        <f>'Table 4_Final Inputs'!BC75</f>
        <v>10.681018236041922</v>
      </c>
      <c r="BD11" s="245">
        <f>'Table 4_Final Inputs'!BD75</f>
        <v>12.308087148626957</v>
      </c>
      <c r="BE11" s="245">
        <f>'Table 4_Final Inputs'!BE75</f>
        <v>11.675982122518514</v>
      </c>
      <c r="BF11" s="245">
        <f>'Table 4_Final Inputs'!BF75</f>
        <v>8.9187336451697874</v>
      </c>
      <c r="BG11" s="245">
        <f>'Table 4_Final Inputs'!BG75</f>
        <v>6.3507834374059557</v>
      </c>
      <c r="BH11" s="245">
        <f>'Table 4_Final Inputs'!BH75</f>
        <v>4.1108237152328515</v>
      </c>
      <c r="BI11" s="245">
        <f>'Table 4_Final Inputs'!BI75</f>
        <v>3.3944634103531808</v>
      </c>
      <c r="BJ11" s="245">
        <f>'Table 4_Final Inputs'!BJ75</f>
        <v>2.5295914861323823</v>
      </c>
      <c r="BK11" s="245">
        <f>'Table 4_Final Inputs'!BK75</f>
        <v>3.4500870910180703</v>
      </c>
      <c r="BL11" s="245">
        <f>'Table 4_Final Inputs'!BL75</f>
        <v>4.9052557908528076</v>
      </c>
      <c r="BM11" s="245">
        <f>'Table 4_Final Inputs'!BM75</f>
        <v>7.2919003939576985</v>
      </c>
      <c r="BN11" s="245">
        <f>'Table 4_Final Inputs'!BN75</f>
        <v>10.787191075644621</v>
      </c>
      <c r="BO11" s="245">
        <f>'Table 4_Final Inputs'!BO75</f>
        <v>12.145327960377076</v>
      </c>
      <c r="BP11" s="245">
        <f>'Table 4_Final Inputs'!BP75</f>
        <v>12.619840562726258</v>
      </c>
      <c r="BQ11" s="245">
        <f>'Table 4_Final Inputs'!BQ75</f>
        <v>12.148354405348751</v>
      </c>
      <c r="BR11" s="245">
        <f>'Table 4_Final Inputs'!BR75</f>
        <v>10.312194605955389</v>
      </c>
      <c r="BS11" s="245">
        <f>'Table 4_Final Inputs'!BS75</f>
        <v>9.3410040654288817</v>
      </c>
      <c r="BT11" s="245">
        <f>'Table 4_Final Inputs'!BT75</f>
        <v>9.2741303758266334</v>
      </c>
      <c r="BU11" s="245">
        <f>'Table 4_Final Inputs'!BU75</f>
        <v>10.04400946989767</v>
      </c>
      <c r="BV11" s="245">
        <f>'Table 4_Final Inputs'!BV75</f>
        <v>8.9891017154435406</v>
      </c>
      <c r="BW11" s="245">
        <f>'Table 4_Final Inputs'!BW75</f>
        <v>6.7118664656506848</v>
      </c>
      <c r="BX11" s="245">
        <f>'Table 4_Final Inputs'!BX75</f>
        <v>2.8192239671895742</v>
      </c>
      <c r="BY11" s="245">
        <f>'Table 4_Final Inputs'!BY75</f>
        <v>-3.1175355506371822</v>
      </c>
      <c r="BZ11" s="245">
        <f>'Table 4_Final Inputs'!BZ75</f>
        <v>-5.514432121326025</v>
      </c>
      <c r="CA11" s="245">
        <f>'Table 4_Final Inputs'!CA75</f>
        <v>-6.5053911055996334</v>
      </c>
      <c r="CB11" s="245">
        <f>'Table 4_Final Inputs'!CB75</f>
        <v>-6.6258512382630776</v>
      </c>
      <c r="CC11" s="245">
        <f>'Table 4_Final Inputs'!CC75</f>
        <v>-5.9866954067160281</v>
      </c>
      <c r="CD11" s="245">
        <f>'Table 4_Final Inputs'!CD75</f>
        <v>-6.2456002514047881</v>
      </c>
      <c r="CE11" s="245">
        <f>'Table 4_Final Inputs'!CE75</f>
        <v>-7.0365214225345234</v>
      </c>
      <c r="CF11" s="245">
        <f>'Table 4_Final Inputs'!CF75</f>
        <v>-8.7787328298661524</v>
      </c>
      <c r="CG11" s="245">
        <f>'Table 4_Final Inputs'!CG75</f>
        <v>-10.275387918202924</v>
      </c>
      <c r="CH11" s="245">
        <f>'Table 4_Final Inputs'!CH75</f>
        <v>-12.401838502327745</v>
      </c>
      <c r="CI11" s="245">
        <f>'Table 4_Final Inputs'!CI75</f>
        <v>-15.460689337319542</v>
      </c>
      <c r="CJ11" s="245">
        <f>'Table 4_Final Inputs'!CJ75</f>
        <v>-16.292598240044946</v>
      </c>
      <c r="CK11" s="245">
        <f>'Table 4_Final Inputs'!CK75</f>
        <v>-15.299699892058113</v>
      </c>
      <c r="CL11" s="245">
        <f>'Table 4_Final Inputs'!CL75</f>
        <v>-12.651561549177831</v>
      </c>
      <c r="CM11" s="245">
        <f>'Table 4_Final Inputs'!CM75</f>
        <v>-8.3863510272383532</v>
      </c>
      <c r="CN11" s="245">
        <f>'Table 4_Final Inputs'!CN75</f>
        <v>-3.7544516138315656</v>
      </c>
      <c r="CO11" s="245">
        <f>'Table 4_Final Inputs'!CO75</f>
        <v>-1.5095865318937081</v>
      </c>
      <c r="CP11" s="245">
        <f>'Table 4_Final Inputs'!CP75</f>
        <v>-0.87935924924592868</v>
      </c>
      <c r="CQ11" s="245">
        <f>'Table 4_Final Inputs'!CQ75</f>
        <v>1.3651488456056549</v>
      </c>
      <c r="CR11" s="245">
        <f>'Table 4_Final Inputs'!CR75</f>
        <v>1.9872741106346985</v>
      </c>
      <c r="CS11" s="245">
        <f>'Table 4_Final Inputs'!CS75</f>
        <v>4.7766427338832376</v>
      </c>
      <c r="CT11" s="245">
        <f>'Table 4_Final Inputs'!CT75</f>
        <v>6.2879354886867356</v>
      </c>
      <c r="CU11" s="245">
        <f>'Table 4_Final Inputs'!CU75</f>
        <v>5.1385274470585891</v>
      </c>
      <c r="CV11" s="245">
        <f>'Table 4_Final Inputs'!CV75</f>
        <v>4.0095698978016081</v>
      </c>
      <c r="CW11" s="245">
        <f>'Table 4_Final Inputs'!CW75</f>
        <v>1.376155515552038</v>
      </c>
      <c r="CX11" s="245">
        <f>'Table 4_Final Inputs'!CX75</f>
        <v>1.78541864619545</v>
      </c>
      <c r="CY11" s="245">
        <f>'Table 4_Final Inputs'!CY75</f>
        <v>2.5057864845829019</v>
      </c>
      <c r="CZ11" s="245">
        <f>'Table 4_Final Inputs'!CZ75</f>
        <v>2.6073016571955305</v>
      </c>
      <c r="DA11" s="245">
        <f>'Table 4_Final Inputs'!DA75</f>
        <v>3.2227250975968222</v>
      </c>
      <c r="DB11" s="245">
        <f>'Table 4_Final Inputs'!DB75</f>
        <v>3.0017090110381925</v>
      </c>
      <c r="DC11" s="245">
        <f>'Table 4_Final Inputs'!DC75</f>
        <v>2.9129273882797753</v>
      </c>
      <c r="DD11" s="245">
        <f>'Table 4_Final Inputs'!DD75</f>
        <v>4.1967145721243115</v>
      </c>
      <c r="DE11" s="245">
        <f>'Table 4_Final Inputs'!DE75</f>
        <v>5.2113092839577737</v>
      </c>
      <c r="DF11" s="245">
        <f>'Table 4_Final Inputs'!DF75</f>
        <v>5.0220081483101433</v>
      </c>
      <c r="DG11" s="245">
        <f>'Table 4_Final Inputs'!DG75</f>
        <v>5.3005379693722325</v>
      </c>
      <c r="DH11" s="245">
        <f>'Table 4_Final Inputs'!DH75</f>
        <v>5.2509942544510588</v>
      </c>
      <c r="DI11" s="245">
        <f>'Table 4_Final Inputs'!DI75</f>
        <v>5.9118184325168199</v>
      </c>
      <c r="DJ11" s="245">
        <f>'Table 4_Final Inputs'!DJ75</f>
        <v>5.8730031316673719</v>
      </c>
      <c r="DK11" s="245">
        <f>'Table 4_Final Inputs'!DK75</f>
        <v>5.3144791600063757</v>
      </c>
      <c r="DL11" s="245">
        <f>'Table 4_Final Inputs'!DL75</f>
        <v>4.400946920011207</v>
      </c>
      <c r="DM11" s="245">
        <f>'Table 4_Final Inputs'!DM75</f>
        <v>3.0009544261069965</v>
      </c>
      <c r="DN11" s="245">
        <f>'Table 4_Final Inputs'!DN75</f>
        <v>3.6712530880207006</v>
      </c>
      <c r="DO11" s="245">
        <f>'Table 4_Final Inputs'!DO75</f>
        <v>4.8231634039382802</v>
      </c>
      <c r="DP11" s="245">
        <f>'Table 4_Final Inputs'!DP75</f>
        <v>6.0953904360957312</v>
      </c>
      <c r="DQ11" s="245">
        <f>'Table 4_Final Inputs'!DQ75</f>
        <v>6.2224603483552929</v>
      </c>
      <c r="DR11" s="245">
        <f>'Table 4_Final Inputs'!DR75</f>
        <v>6.03723602093386</v>
      </c>
      <c r="DS11" s="245">
        <f>'Table 4_Final Inputs'!DS75</f>
        <v>5.204954869311611</v>
      </c>
      <c r="DT11" s="245">
        <f>'Table 4_Final Inputs'!DT75</f>
        <v>3.1853357671390636</v>
      </c>
      <c r="DU11" s="245">
        <f>'Table 4_Final Inputs'!DU75</f>
        <v>2.1815448208640071</v>
      </c>
      <c r="DV11" s="245">
        <f>'Table 4_Final Inputs'!DV75</f>
        <v>-0.91639959496024381</v>
      </c>
      <c r="DW11" s="245">
        <f>'Table 4_Final Inputs'!DW75</f>
        <v>-3.3488124221351216</v>
      </c>
      <c r="DX11" s="245">
        <f>'Table 4_Final Inputs'!DX75</f>
        <v>-3.3212460005846212</v>
      </c>
      <c r="DY11" s="245">
        <f>'Table 4_Final Inputs'!DY75</f>
        <v>-1.7653577755482035</v>
      </c>
      <c r="DZ11" s="245">
        <f>'Table 4_Final Inputs'!DZ75</f>
        <v>5.0922535050840096</v>
      </c>
      <c r="EA11" s="245">
        <f>'Table 4_Final Inputs'!EA75</f>
        <v>12.274310195344098</v>
      </c>
      <c r="EB11" s="245"/>
    </row>
    <row r="12" spans="1:132" s="30" customFormat="1" x14ac:dyDescent="0.3">
      <c r="A12" s="135" t="s">
        <v>152</v>
      </c>
      <c r="B12" s="8" t="s">
        <v>153</v>
      </c>
      <c r="C12" s="134" t="s">
        <v>144</v>
      </c>
      <c r="D12" s="112" t="s">
        <v>145</v>
      </c>
      <c r="E12" s="112" t="s">
        <v>146</v>
      </c>
      <c r="F12" s="112" t="s">
        <v>147</v>
      </c>
      <c r="G12" s="112">
        <v>37980</v>
      </c>
      <c r="H12" s="113">
        <v>33694</v>
      </c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45">
        <f>'Table 4_Final Inputs'!X76</f>
        <v>7.5876362746590233</v>
      </c>
      <c r="Y12" s="245">
        <f>'Table 4_Final Inputs'!Y76</f>
        <v>9.3624330358470971</v>
      </c>
      <c r="Z12" s="245">
        <f>'Table 4_Final Inputs'!Z76</f>
        <v>10.5501845190176</v>
      </c>
      <c r="AA12" s="245">
        <f>'Table 4_Final Inputs'!AA76</f>
        <v>11.412292299601482</v>
      </c>
      <c r="AB12" s="245">
        <f>'Table 4_Final Inputs'!AB76</f>
        <v>11.391494978070977</v>
      </c>
      <c r="AC12" s="245">
        <f>'Table 4_Final Inputs'!AC76</f>
        <v>11.570225000463948</v>
      </c>
      <c r="AD12" s="245">
        <f>'Table 4_Final Inputs'!AD76</f>
        <v>9.1897709218936718</v>
      </c>
      <c r="AE12" s="245">
        <f>'Table 4_Final Inputs'!AE76</f>
        <v>6.5561402840327574</v>
      </c>
      <c r="AF12" s="245">
        <f>'Table 4_Final Inputs'!AF76</f>
        <v>3.9036990065329742</v>
      </c>
      <c r="AG12" s="245">
        <f>'Table 4_Final Inputs'!AG76</f>
        <v>1.0933883498457524</v>
      </c>
      <c r="AH12" s="245">
        <f>'Table 4_Final Inputs'!AH76</f>
        <v>1.5351147182083107</v>
      </c>
      <c r="AI12" s="245">
        <f>'Table 4_Final Inputs'!AI76</f>
        <v>2.9443052168849473</v>
      </c>
      <c r="AJ12" s="245">
        <f>'Table 4_Final Inputs'!AJ76</f>
        <v>3.9707052737487327</v>
      </c>
      <c r="AK12" s="245">
        <f>'Table 4_Final Inputs'!AK76</f>
        <v>6.3974648000468424</v>
      </c>
      <c r="AL12" s="245">
        <f>'Table 4_Final Inputs'!AL76</f>
        <v>5.9970295306398764</v>
      </c>
      <c r="AM12" s="245">
        <f>'Table 4_Final Inputs'!AM76</f>
        <v>4.8894949835649344</v>
      </c>
      <c r="AN12" s="245">
        <f>'Table 4_Final Inputs'!AN76</f>
        <v>3.9781787973203961</v>
      </c>
      <c r="AO12" s="245">
        <f>'Table 4_Final Inputs'!AO76</f>
        <v>2.5947215309340517</v>
      </c>
      <c r="AP12" s="245">
        <f>'Table 4_Final Inputs'!AP76</f>
        <v>2.8003759263317782</v>
      </c>
      <c r="AQ12" s="245">
        <f>'Table 4_Final Inputs'!AQ76</f>
        <v>3.0804885616861166</v>
      </c>
      <c r="AR12" s="245">
        <f>'Table 4_Final Inputs'!AR76</f>
        <v>5.3027966562393161</v>
      </c>
      <c r="AS12" s="245">
        <f>'Table 4_Final Inputs'!AS76</f>
        <v>7.5875817937924621</v>
      </c>
      <c r="AT12" s="245">
        <f>'Table 4_Final Inputs'!AT76</f>
        <v>9.1013055780486116</v>
      </c>
      <c r="AU12" s="245">
        <f>'Table 4_Final Inputs'!AU76</f>
        <v>10.714788127442286</v>
      </c>
      <c r="AV12" s="245">
        <f>'Table 4_Final Inputs'!AV76</f>
        <v>10.740785481308309</v>
      </c>
      <c r="AW12" s="245">
        <f>'Table 4_Final Inputs'!AW76</f>
        <v>9.8251911811342652</v>
      </c>
      <c r="AX12" s="245">
        <f>'Table 4_Final Inputs'!AX76</f>
        <v>8.0655386864491234</v>
      </c>
      <c r="AY12" s="245">
        <f>'Table 4_Final Inputs'!AY76</f>
        <v>5.8293528212589214</v>
      </c>
      <c r="AZ12" s="245">
        <f>'Table 4_Final Inputs'!AZ76</f>
        <v>2.2291274486816346</v>
      </c>
      <c r="BA12" s="245">
        <f>'Table 4_Final Inputs'!BA76</f>
        <v>-0.84643517954485026</v>
      </c>
      <c r="BB12" s="245">
        <f>'Table 4_Final Inputs'!BB76</f>
        <v>-0.9327439723531904</v>
      </c>
      <c r="BC12" s="245">
        <f>'Table 4_Final Inputs'!BC76</f>
        <v>-0.85228839537060219</v>
      </c>
      <c r="BD12" s="245">
        <f>'Table 4_Final Inputs'!BD76</f>
        <v>1.1744187986273755</v>
      </c>
      <c r="BE12" s="245">
        <f>'Table 4_Final Inputs'!BE76</f>
        <v>3.8348567582002309</v>
      </c>
      <c r="BF12" s="245">
        <f>'Table 4_Final Inputs'!BF76</f>
        <v>4.6488006966881583</v>
      </c>
      <c r="BG12" s="245">
        <f>'Table 4_Final Inputs'!BG76</f>
        <v>5.7694869242595441</v>
      </c>
      <c r="BH12" s="245">
        <f>'Table 4_Final Inputs'!BH76</f>
        <v>5.9829178156557639</v>
      </c>
      <c r="BI12" s="245">
        <f>'Table 4_Final Inputs'!BI76</f>
        <v>5.6561150534686178</v>
      </c>
      <c r="BJ12" s="245">
        <f>'Table 4_Final Inputs'!BJ76</f>
        <v>5.4415650542615293</v>
      </c>
      <c r="BK12" s="245">
        <f>'Table 4_Final Inputs'!BK76</f>
        <v>6.6633787908187276</v>
      </c>
      <c r="BL12" s="245">
        <f>'Table 4_Final Inputs'!BL76</f>
        <v>8.1200574198405544</v>
      </c>
      <c r="BM12" s="245">
        <f>'Table 4_Final Inputs'!BM76</f>
        <v>10.102568049888166</v>
      </c>
      <c r="BN12" s="245">
        <f>'Table 4_Final Inputs'!BN76</f>
        <v>12.116776240182773</v>
      </c>
      <c r="BO12" s="245">
        <f>'Table 4_Final Inputs'!BO76</f>
        <v>11.764721549709623</v>
      </c>
      <c r="BP12" s="245">
        <f>'Table 4_Final Inputs'!BP76</f>
        <v>11.941482961152623</v>
      </c>
      <c r="BQ12" s="245">
        <f>'Table 4_Final Inputs'!BQ76</f>
        <v>11.994162287741677</v>
      </c>
      <c r="BR12" s="245">
        <f>'Table 4_Final Inputs'!BR76</f>
        <v>11.005726159583718</v>
      </c>
      <c r="BS12" s="245">
        <f>'Table 4_Final Inputs'!BS76</f>
        <v>10.819035115390985</v>
      </c>
      <c r="BT12" s="245">
        <f>'Table 4_Final Inputs'!BT76</f>
        <v>9.9984842143397614</v>
      </c>
      <c r="BU12" s="245">
        <f>'Table 4_Final Inputs'!BU76</f>
        <v>9.1670522167793038</v>
      </c>
      <c r="BV12" s="245">
        <f>'Table 4_Final Inputs'!BV76</f>
        <v>7.4203317519735466</v>
      </c>
      <c r="BW12" s="245">
        <f>'Table 4_Final Inputs'!BW76</f>
        <v>4.7940721261919919</v>
      </c>
      <c r="BX12" s="245">
        <f>'Table 4_Final Inputs'!BX76</f>
        <v>1.7204547213565933</v>
      </c>
      <c r="BY12" s="245">
        <f>'Table 4_Final Inputs'!BY76</f>
        <v>-2.347512795867627</v>
      </c>
      <c r="BZ12" s="245">
        <f>'Table 4_Final Inputs'!BZ76</f>
        <v>-3.6509010815079241</v>
      </c>
      <c r="CA12" s="245">
        <f>'Table 4_Final Inputs'!CA76</f>
        <v>-3.436092615535332</v>
      </c>
      <c r="CB12" s="245">
        <f>'Table 4_Final Inputs'!CB76</f>
        <v>-2.8699049049074308</v>
      </c>
      <c r="CC12" s="245">
        <f>'Table 4_Final Inputs'!CC76</f>
        <v>-2.5180827046831746</v>
      </c>
      <c r="CD12" s="245">
        <f>'Table 4_Final Inputs'!CD76</f>
        <v>-2.7833973706286885</v>
      </c>
      <c r="CE12" s="245">
        <f>'Table 4_Final Inputs'!CE76</f>
        <v>-4.0402095025727958</v>
      </c>
      <c r="CF12" s="245">
        <f>'Table 4_Final Inputs'!CF76</f>
        <v>-6.6349407463160581</v>
      </c>
      <c r="CG12" s="245">
        <f>'Table 4_Final Inputs'!CG76</f>
        <v>-8.88941694702687</v>
      </c>
      <c r="CH12" s="245">
        <f>'Table 4_Final Inputs'!CH76</f>
        <v>-11.951066993669057</v>
      </c>
      <c r="CI12" s="245">
        <f>'Table 4_Final Inputs'!CI76</f>
        <v>-14.965579661198955</v>
      </c>
      <c r="CJ12" s="245">
        <f>'Table 4_Final Inputs'!CJ76</f>
        <v>-15.004666035864425</v>
      </c>
      <c r="CK12" s="245">
        <f>'Table 4_Final Inputs'!CK76</f>
        <v>-13.221225506489665</v>
      </c>
      <c r="CL12" s="245">
        <f>'Table 4_Final Inputs'!CL76</f>
        <v>-8.8972046129006781</v>
      </c>
      <c r="CM12" s="245">
        <f>'Table 4_Final Inputs'!CM76</f>
        <v>-4.2055121366387418</v>
      </c>
      <c r="CN12" s="245">
        <f>'Table 4_Final Inputs'!CN76</f>
        <v>0.28190739159249367</v>
      </c>
      <c r="CO12" s="245">
        <f>'Table 4_Final Inputs'!CO76</f>
        <v>2.5172153591131545</v>
      </c>
      <c r="CP12" s="245">
        <f>'Table 4_Final Inputs'!CP76</f>
        <v>1.5343680262227799</v>
      </c>
      <c r="CQ12" s="245">
        <f>'Table 4_Final Inputs'!CQ76</f>
        <v>2.2370057682535349</v>
      </c>
      <c r="CR12" s="245">
        <f>'Table 4_Final Inputs'!CR76</f>
        <v>1.4880919691656518</v>
      </c>
      <c r="CS12" s="245">
        <f>'Table 4_Final Inputs'!CS76</f>
        <v>3.593140691377565</v>
      </c>
      <c r="CT12" s="245">
        <f>'Table 4_Final Inputs'!CT76</f>
        <v>4.4557954960500785</v>
      </c>
      <c r="CU12" s="245">
        <f>'Table 4_Final Inputs'!CU76</f>
        <v>3.8054475823781186</v>
      </c>
      <c r="CV12" s="245">
        <f>'Table 4_Final Inputs'!CV76</f>
        <v>3.8902497927909416</v>
      </c>
      <c r="CW12" s="245">
        <f>'Table 4_Final Inputs'!CW76</f>
        <v>2.2193041574347392</v>
      </c>
      <c r="CX12" s="245">
        <f>'Table 4_Final Inputs'!CX76</f>
        <v>4.5810758907286031</v>
      </c>
      <c r="CY12" s="245">
        <f>'Table 4_Final Inputs'!CY76</f>
        <v>6.9286779721184439</v>
      </c>
      <c r="CZ12" s="245">
        <f>'Table 4_Final Inputs'!CZ76</f>
        <v>7.1031966749772275</v>
      </c>
      <c r="DA12" s="245">
        <f>'Table 4_Final Inputs'!DA76</f>
        <v>5.9580312676125526</v>
      </c>
      <c r="DB12" s="245">
        <f>'Table 4_Final Inputs'!DB76</f>
        <v>3.709755564524976</v>
      </c>
      <c r="DC12" s="245">
        <f>'Table 4_Final Inputs'!DC76</f>
        <v>1.5536068992384933</v>
      </c>
      <c r="DD12" s="245">
        <f>'Table 4_Final Inputs'!DD76</f>
        <v>1.5079829587981166</v>
      </c>
      <c r="DE12" s="245">
        <f>'Table 4_Final Inputs'!DE76</f>
        <v>2.5706203752259937</v>
      </c>
      <c r="DF12" s="245">
        <f>'Table 4_Final Inputs'!DF76</f>
        <v>2.2554560089895483</v>
      </c>
      <c r="DG12" s="245">
        <f>'Table 4_Final Inputs'!DG76</f>
        <v>2.5050524116613397</v>
      </c>
      <c r="DH12" s="245">
        <f>'Table 4_Final Inputs'!DH76</f>
        <v>2.5079909227118007</v>
      </c>
      <c r="DI12" s="245">
        <f>'Table 4_Final Inputs'!DI76</f>
        <v>3.5454468057910153</v>
      </c>
      <c r="DJ12" s="245">
        <f>'Table 4_Final Inputs'!DJ76</f>
        <v>4.3006349861646678</v>
      </c>
      <c r="DK12" s="245">
        <f>'Table 4_Final Inputs'!DK76</f>
        <v>4.0520758712535434</v>
      </c>
      <c r="DL12" s="245">
        <f>'Table 4_Final Inputs'!DL76</f>
        <v>3.2489869583671114</v>
      </c>
      <c r="DM12" s="245">
        <f>'Table 4_Final Inputs'!DM76</f>
        <v>1.4323399519086588</v>
      </c>
      <c r="DN12" s="245">
        <f>'Table 4_Final Inputs'!DN76</f>
        <v>0.91492913809332588</v>
      </c>
      <c r="DO12" s="245">
        <f>'Table 4_Final Inputs'!DO76</f>
        <v>1.3565904355693486</v>
      </c>
      <c r="DP12" s="245">
        <f>'Table 4_Final Inputs'!DP76</f>
        <v>2.2639307466461296</v>
      </c>
      <c r="DQ12" s="245">
        <f>'Table 4_Final Inputs'!DQ76</f>
        <v>2.6066367332387244</v>
      </c>
      <c r="DR12" s="245">
        <f>'Table 4_Final Inputs'!DR76</f>
        <v>3.346510235244835</v>
      </c>
      <c r="DS12" s="245">
        <f>'Table 4_Final Inputs'!DS76</f>
        <v>3.5400231985821242</v>
      </c>
      <c r="DT12" s="245">
        <f>'Table 4_Final Inputs'!DT76</f>
        <v>3.339561672786092</v>
      </c>
      <c r="DU12" s="245">
        <f>'Table 4_Final Inputs'!DU76</f>
        <v>3.9357115003371024</v>
      </c>
      <c r="DV12" s="245">
        <f>'Table 4_Final Inputs'!DV76</f>
        <v>2.4739356003141899</v>
      </c>
      <c r="DW12" s="245">
        <f>'Table 4_Final Inputs'!DW76</f>
        <v>1.41171691573363</v>
      </c>
      <c r="DX12" s="245">
        <f>'Table 4_Final Inputs'!DX76</f>
        <v>1.0530491925768903</v>
      </c>
      <c r="DY12" s="245">
        <f>'Table 4_Final Inputs'!DY76</f>
        <v>2.2588826756019178</v>
      </c>
      <c r="DZ12" s="245">
        <f>'Table 4_Final Inputs'!DZ76</f>
        <v>7.3654006835429335</v>
      </c>
      <c r="EA12" s="245">
        <f>'Table 4_Final Inputs'!EA76</f>
        <v>13.594484005904159</v>
      </c>
      <c r="EB12" s="245"/>
    </row>
    <row r="13" spans="1:132" s="30" customFormat="1" x14ac:dyDescent="0.3">
      <c r="A13" s="30" t="s">
        <v>159</v>
      </c>
      <c r="B13" s="9" t="s">
        <v>151</v>
      </c>
      <c r="C13" s="136" t="s">
        <v>156</v>
      </c>
      <c r="D13" s="30" t="s">
        <v>157</v>
      </c>
      <c r="E13" s="30" t="s">
        <v>146</v>
      </c>
      <c r="F13" s="30" t="s">
        <v>143</v>
      </c>
      <c r="G13" s="30">
        <v>16980</v>
      </c>
      <c r="H13" s="114">
        <v>25658</v>
      </c>
      <c r="I13" s="251"/>
      <c r="J13" s="251"/>
      <c r="K13" s="251"/>
      <c r="L13" s="251"/>
      <c r="M13" s="251"/>
      <c r="N13" s="251"/>
      <c r="O13" s="251"/>
      <c r="P13" s="246">
        <f>'Table 4_Final Inputs'!P77</f>
        <v>11.134477734650863</v>
      </c>
      <c r="Q13" s="246">
        <f>'Table 4_Final Inputs'!Q77</f>
        <v>11.216535118502911</v>
      </c>
      <c r="R13" s="246">
        <f>'Table 4_Final Inputs'!R77</f>
        <v>9.1180785868803689</v>
      </c>
      <c r="S13" s="246">
        <f>'Table 4_Final Inputs'!S77</f>
        <v>7.0054884273277844</v>
      </c>
      <c r="T13" s="246">
        <f>'Table 4_Final Inputs'!T77</f>
        <v>4.8458933247056404</v>
      </c>
      <c r="U13" s="246">
        <f>'Table 4_Final Inputs'!U77</f>
        <v>3.1779954185349033</v>
      </c>
      <c r="V13" s="246">
        <f>'Table 4_Final Inputs'!V77</f>
        <v>3.3479135421093598</v>
      </c>
      <c r="W13" s="246">
        <f>'Table 4_Final Inputs'!W77</f>
        <v>4.2154107896854427</v>
      </c>
      <c r="X13" s="246">
        <f>'Table 4_Final Inputs'!X77</f>
        <v>3.5944854871482619</v>
      </c>
      <c r="Y13" s="246">
        <f>'Table 4_Final Inputs'!Y77</f>
        <v>3.0345455006312396</v>
      </c>
      <c r="Z13" s="246">
        <f>'Table 4_Final Inputs'!Z77</f>
        <v>2.4169360088876295</v>
      </c>
      <c r="AA13" s="246">
        <f>'Table 4_Final Inputs'!AA77</f>
        <v>1.8784002428011968</v>
      </c>
      <c r="AB13" s="246">
        <f>'Table 4_Final Inputs'!AB77</f>
        <v>1.3801520672940044</v>
      </c>
      <c r="AC13" s="246">
        <f>'Table 4_Final Inputs'!AC77</f>
        <v>2.6849358535462353</v>
      </c>
      <c r="AD13" s="246">
        <f>'Table 4_Final Inputs'!AD77</f>
        <v>2.6966652347551148</v>
      </c>
      <c r="AE13" s="246">
        <f>'Table 4_Final Inputs'!AE77</f>
        <v>1.9105424177427561</v>
      </c>
      <c r="AF13" s="246">
        <f>'Table 4_Final Inputs'!AF77</f>
        <v>2.6453451779844759</v>
      </c>
      <c r="AG13" s="246">
        <f>'Table 4_Final Inputs'!AG77</f>
        <v>2.636070317434589</v>
      </c>
      <c r="AH13" s="246">
        <f>'Table 4_Final Inputs'!AH77</f>
        <v>3.2346897881851273</v>
      </c>
      <c r="AI13" s="246">
        <f>'Table 4_Final Inputs'!AI77</f>
        <v>4.3468718604044083</v>
      </c>
      <c r="AJ13" s="246">
        <f>'Table 4_Final Inputs'!AJ77</f>
        <v>3.5655063940145233</v>
      </c>
      <c r="AK13" s="246">
        <f>'Table 4_Final Inputs'!AK77</f>
        <v>3.050468258609603</v>
      </c>
      <c r="AL13" s="246">
        <f>'Table 4_Final Inputs'!AL77</f>
        <v>3.2291012739649489</v>
      </c>
      <c r="AM13" s="246">
        <f>'Table 4_Final Inputs'!AM77</f>
        <v>2.746152700579255</v>
      </c>
      <c r="AN13" s="246">
        <f>'Table 4_Final Inputs'!AN77</f>
        <v>3.7854184175751171</v>
      </c>
      <c r="AO13" s="246">
        <f>'Table 4_Final Inputs'!AO77</f>
        <v>4.1907689552361109</v>
      </c>
      <c r="AP13" s="246">
        <f>'Table 4_Final Inputs'!AP77</f>
        <v>4.266978952416066</v>
      </c>
      <c r="AQ13" s="246">
        <f>'Table 4_Final Inputs'!AQ77</f>
        <v>4.6857365770206041</v>
      </c>
      <c r="AR13" s="246">
        <f>'Table 4_Final Inputs'!AR77</f>
        <v>4.5692213476890338</v>
      </c>
      <c r="AS13" s="246">
        <f>'Table 4_Final Inputs'!AS77</f>
        <v>5.0795383350055321</v>
      </c>
      <c r="AT13" s="246">
        <f>'Table 4_Final Inputs'!AT77</f>
        <v>4.0960005865734708</v>
      </c>
      <c r="AU13" s="246">
        <f>'Table 4_Final Inputs'!AU77</f>
        <v>3.1135118916098459</v>
      </c>
      <c r="AV13" s="246">
        <f>'Table 4_Final Inputs'!AV77</f>
        <v>3.3734472680097367</v>
      </c>
      <c r="AW13" s="246">
        <f>'Table 4_Final Inputs'!AW77</f>
        <v>1.8207801501206826</v>
      </c>
      <c r="AX13" s="246">
        <f>'Table 4_Final Inputs'!AX77</f>
        <v>2.6251866802419466</v>
      </c>
      <c r="AY13" s="246">
        <f>'Table 4_Final Inputs'!AY77</f>
        <v>4.3357104260978057</v>
      </c>
      <c r="AZ13" s="246">
        <f>'Table 4_Final Inputs'!AZ77</f>
        <v>3.4889804518959808</v>
      </c>
      <c r="BA13" s="246">
        <f>'Table 4_Final Inputs'!BA77</f>
        <v>6.1101545370428401</v>
      </c>
      <c r="BB13" s="246">
        <f>'Table 4_Final Inputs'!BB77</f>
        <v>7.1775341452314869</v>
      </c>
      <c r="BC13" s="246">
        <f>'Table 4_Final Inputs'!BC77</f>
        <v>8.8187074538637251</v>
      </c>
      <c r="BD13" s="246">
        <f>'Table 4_Final Inputs'!BD77</f>
        <v>11.08883696093725</v>
      </c>
      <c r="BE13" s="246">
        <f>'Table 4_Final Inputs'!BE77</f>
        <v>10.229710054616767</v>
      </c>
      <c r="BF13" s="246">
        <f>'Table 4_Final Inputs'!BF77</f>
        <v>11.287136453701574</v>
      </c>
      <c r="BG13" s="246">
        <f>'Table 4_Final Inputs'!BG77</f>
        <v>10.448729914343758</v>
      </c>
      <c r="BH13" s="246">
        <f>'Table 4_Final Inputs'!BH77</f>
        <v>10.703347983654625</v>
      </c>
      <c r="BI13" s="246">
        <f>'Table 4_Final Inputs'!BI77</f>
        <v>9.9337911878691916</v>
      </c>
      <c r="BJ13" s="246">
        <f>'Table 4_Final Inputs'!BJ77</f>
        <v>8.9635754965758121</v>
      </c>
      <c r="BK13" s="246">
        <f>'Table 4_Final Inputs'!BK77</f>
        <v>7.7060014888579804</v>
      </c>
      <c r="BL13" s="246">
        <f>'Table 4_Final Inputs'!BL77</f>
        <v>6.3523893929962201</v>
      </c>
      <c r="BM13" s="246">
        <f>'Table 4_Final Inputs'!BM77</f>
        <v>8.4169970168715871</v>
      </c>
      <c r="BN13" s="246">
        <f>'Table 4_Final Inputs'!BN77</f>
        <v>8.0048500500407691</v>
      </c>
      <c r="BO13" s="246">
        <f>'Table 4_Final Inputs'!BO77</f>
        <v>8.9586206256892105</v>
      </c>
      <c r="BP13" s="246">
        <f>'Table 4_Final Inputs'!BP77</f>
        <v>9.6399374656005197</v>
      </c>
      <c r="BQ13" s="246">
        <f>'Table 4_Final Inputs'!BQ77</f>
        <v>8.327378410698941</v>
      </c>
      <c r="BR13" s="246">
        <f>'Table 4_Final Inputs'!BR77</f>
        <v>8.7338744525943071</v>
      </c>
      <c r="BS13" s="246">
        <f>'Table 4_Final Inputs'!BS77</f>
        <v>9.0940324563569632</v>
      </c>
      <c r="BT13" s="246">
        <f>'Table 4_Final Inputs'!BT77</f>
        <v>9.6523097827261601</v>
      </c>
      <c r="BU13" s="246">
        <f>'Table 4_Final Inputs'!BU77</f>
        <v>10.418842622773111</v>
      </c>
      <c r="BV13" s="246">
        <f>'Table 4_Final Inputs'!BV77</f>
        <v>9.4255040417983444</v>
      </c>
      <c r="BW13" s="246">
        <f>'Table 4_Final Inputs'!BW77</f>
        <v>7.059716930437661</v>
      </c>
      <c r="BX13" s="246">
        <f>'Table 4_Final Inputs'!BX77</f>
        <v>4.519622755886755</v>
      </c>
      <c r="BY13" s="246">
        <f>'Table 4_Final Inputs'!BY77</f>
        <v>2.2257584328639046</v>
      </c>
      <c r="BZ13" s="246">
        <f>'Table 4_Final Inputs'!BZ77</f>
        <v>1.4398018105955162</v>
      </c>
      <c r="CA13" s="246">
        <f>'Table 4_Final Inputs'!CA77</f>
        <v>1.6195384028351096</v>
      </c>
      <c r="CB13" s="246">
        <f>'Table 4_Final Inputs'!CB77</f>
        <v>0.7199323750612967</v>
      </c>
      <c r="CC13" s="246">
        <f>'Table 4_Final Inputs'!CC77</f>
        <v>-1.2884954929399828</v>
      </c>
      <c r="CD13" s="246">
        <f>'Table 4_Final Inputs'!CD77</f>
        <v>-4.0158408489598205</v>
      </c>
      <c r="CE13" s="246">
        <f>'Table 4_Final Inputs'!CE77</f>
        <v>-7.6676786999861868</v>
      </c>
      <c r="CF13" s="246">
        <f>'Table 4_Final Inputs'!CF77</f>
        <v>-11.117824627925346</v>
      </c>
      <c r="CG13" s="246">
        <f>'Table 4_Final Inputs'!CG77</f>
        <v>-14.378246415041859</v>
      </c>
      <c r="CH13" s="246">
        <f>'Table 4_Final Inputs'!CH77</f>
        <v>-18.096368208318086</v>
      </c>
      <c r="CI13" s="246">
        <f>'Table 4_Final Inputs'!CI77</f>
        <v>-19.813440586096885</v>
      </c>
      <c r="CJ13" s="246">
        <f>'Table 4_Final Inputs'!CJ77</f>
        <v>-18.720055604550396</v>
      </c>
      <c r="CK13" s="246">
        <f>'Table 4_Final Inputs'!CK77</f>
        <v>-15.390214623844042</v>
      </c>
      <c r="CL13" s="246">
        <f>'Table 4_Final Inputs'!CL77</f>
        <v>-9.3972551606310457</v>
      </c>
      <c r="CM13" s="246">
        <f>'Table 4_Final Inputs'!CM77</f>
        <v>-5.461674956631148</v>
      </c>
      <c r="CN13" s="246">
        <f>'Table 4_Final Inputs'!CN77</f>
        <v>-3.3754574846548278</v>
      </c>
      <c r="CO13" s="246">
        <f>'Table 4_Final Inputs'!CO77</f>
        <v>-4.9100751598633909</v>
      </c>
      <c r="CP13" s="246">
        <f>'Table 4_Final Inputs'!CP77</f>
        <v>-7.5999616135366059</v>
      </c>
      <c r="CQ13" s="246">
        <f>'Table 4_Final Inputs'!CQ77</f>
        <v>-7.9566463980736541</v>
      </c>
      <c r="CR13" s="246">
        <f>'Table 4_Final Inputs'!CR77</f>
        <v>-9.9538338244468623</v>
      </c>
      <c r="CS13" s="246">
        <f>'Table 4_Final Inputs'!CS77</f>
        <v>-6.8496789114488132</v>
      </c>
      <c r="CT13" s="246">
        <f>'Table 4_Final Inputs'!CT77</f>
        <v>-3.6351786068215346</v>
      </c>
      <c r="CU13" s="246">
        <f>'Table 4_Final Inputs'!CU77</f>
        <v>-2.5183159948526095</v>
      </c>
      <c r="CV13" s="246">
        <f>'Table 4_Final Inputs'!CV77</f>
        <v>0.98991097287491869</v>
      </c>
      <c r="CW13" s="246">
        <f>'Table 4_Final Inputs'!CW77</f>
        <v>0.9863981337588873</v>
      </c>
      <c r="CX13" s="246">
        <f>'Table 4_Final Inputs'!CX77</f>
        <v>2.2041050809250082</v>
      </c>
      <c r="CY13" s="246">
        <f>'Table 4_Final Inputs'!CY77</f>
        <v>5.9512439808668836</v>
      </c>
      <c r="CZ13" s="246">
        <f>'Table 4_Final Inputs'!CZ77</f>
        <v>8.4009052373913171</v>
      </c>
      <c r="DA13" s="246">
        <f>'Table 4_Final Inputs'!DA77</f>
        <v>9.8887879999496953</v>
      </c>
      <c r="DB13" s="246">
        <f>'Table 4_Final Inputs'!DB77</f>
        <v>9.7512049907186977</v>
      </c>
      <c r="DC13" s="246">
        <f>'Table 4_Final Inputs'!DC77</f>
        <v>8.696886974576099</v>
      </c>
      <c r="DD13" s="246">
        <f>'Table 4_Final Inputs'!DD77</f>
        <v>7.3394490288217336</v>
      </c>
      <c r="DE13" s="246">
        <f>'Table 4_Final Inputs'!DE77</f>
        <v>7.2955951180279044</v>
      </c>
      <c r="DF13" s="246">
        <f>'Table 4_Final Inputs'!DF77</f>
        <v>7.097779406027084</v>
      </c>
      <c r="DG13" s="246">
        <f>'Table 4_Final Inputs'!DG77</f>
        <v>5.9494539176364869</v>
      </c>
      <c r="DH13" s="246">
        <f>'Table 4_Final Inputs'!DH77</f>
        <v>6.2701236129082378</v>
      </c>
      <c r="DI13" s="246">
        <f>'Table 4_Final Inputs'!DI77</f>
        <v>6.5616299607699311</v>
      </c>
      <c r="DJ13" s="246">
        <f>'Table 4_Final Inputs'!DJ77</f>
        <v>6.7520176864205697</v>
      </c>
      <c r="DK13" s="246">
        <f>'Table 4_Final Inputs'!DK77</f>
        <v>7.2639505851624433</v>
      </c>
      <c r="DL13" s="246">
        <f>'Table 4_Final Inputs'!DL77</f>
        <v>7.4008845152167133</v>
      </c>
      <c r="DM13" s="246">
        <f>'Table 4_Final Inputs'!DM77</f>
        <v>7.7198121878541093</v>
      </c>
      <c r="DN13" s="246">
        <f>'Table 4_Final Inputs'!DN77</f>
        <v>7.8081999246113902</v>
      </c>
      <c r="DO13" s="246">
        <f>'Table 4_Final Inputs'!DO77</f>
        <v>7.3434297100055179</v>
      </c>
      <c r="DP13" s="246">
        <f>'Table 4_Final Inputs'!DP77</f>
        <v>6.4612818499990547</v>
      </c>
      <c r="DQ13" s="246">
        <f>'Table 4_Final Inputs'!DQ77</f>
        <v>5.5909741126077561</v>
      </c>
      <c r="DR13" s="246">
        <f>'Table 4_Final Inputs'!DR77</f>
        <v>4.8044024152330111</v>
      </c>
      <c r="DS13" s="246">
        <f>'Table 4_Final Inputs'!DS77</f>
        <v>4.5683333090598035</v>
      </c>
      <c r="DT13" s="246">
        <f>'Table 4_Final Inputs'!DT77</f>
        <v>4.1228024955727749</v>
      </c>
      <c r="DU13" s="246">
        <f>'Table 4_Final Inputs'!DU77</f>
        <v>2.9825922483726544</v>
      </c>
      <c r="DV13" s="246">
        <f>'Table 4_Final Inputs'!DV77</f>
        <v>2.2490416454958071</v>
      </c>
      <c r="DW13" s="246">
        <f>'Table 4_Final Inputs'!DW77</f>
        <v>1.7202137969611688</v>
      </c>
      <c r="DX13" s="246">
        <f>'Table 4_Final Inputs'!DX77</f>
        <v>2.2122935683382021</v>
      </c>
      <c r="DY13" s="246">
        <f>'Table 4_Final Inputs'!DY77</f>
        <v>3.5526855361138794</v>
      </c>
      <c r="DZ13" s="246">
        <f>'Table 4_Final Inputs'!DZ77</f>
        <v>3.6659738907272748</v>
      </c>
      <c r="EA13" s="246">
        <f>'Table 4_Final Inputs'!EA77</f>
        <v>5.9665104747324582</v>
      </c>
      <c r="EB13" s="246"/>
    </row>
    <row r="14" spans="1:132" s="30" customFormat="1" x14ac:dyDescent="0.3">
      <c r="A14" s="30" t="s">
        <v>161</v>
      </c>
      <c r="B14" s="9" t="s">
        <v>155</v>
      </c>
      <c r="C14" s="136" t="s">
        <v>156</v>
      </c>
      <c r="D14" s="30" t="s">
        <v>157</v>
      </c>
      <c r="E14" s="30" t="s">
        <v>146</v>
      </c>
      <c r="F14" s="30" t="s">
        <v>143</v>
      </c>
      <c r="G14" s="30">
        <v>19820</v>
      </c>
      <c r="H14" s="114">
        <v>25658</v>
      </c>
      <c r="I14" s="251"/>
      <c r="J14" s="251"/>
      <c r="K14" s="251"/>
      <c r="L14" s="251"/>
      <c r="M14" s="251"/>
      <c r="N14" s="251"/>
      <c r="O14" s="251"/>
      <c r="P14" s="246">
        <f>'Table 4_Final Inputs'!P78</f>
        <v>6.1577070026080385</v>
      </c>
      <c r="Q14" s="246">
        <f>'Table 4_Final Inputs'!Q78</f>
        <v>6.2661848963428817</v>
      </c>
      <c r="R14" s="246">
        <f>'Table 4_Final Inputs'!R78</f>
        <v>5.8361399777092773</v>
      </c>
      <c r="S14" s="246">
        <f>'Table 4_Final Inputs'!S78</f>
        <v>5.4849804181259092</v>
      </c>
      <c r="T14" s="246">
        <f>'Table 4_Final Inputs'!T78</f>
        <v>4.9280682496600479</v>
      </c>
      <c r="U14" s="246">
        <f>'Table 4_Final Inputs'!U78</f>
        <v>4.3926322876165003</v>
      </c>
      <c r="V14" s="246">
        <f>'Table 4_Final Inputs'!V78</f>
        <v>4.149882294356833</v>
      </c>
      <c r="W14" s="246">
        <f>'Table 4_Final Inputs'!W78</f>
        <v>3.9046016870729394</v>
      </c>
      <c r="X14" s="246">
        <f>'Table 4_Final Inputs'!X78</f>
        <v>3.8944724332196374</v>
      </c>
      <c r="Y14" s="246">
        <f>'Table 4_Final Inputs'!Y78</f>
        <v>4.1334762142224992</v>
      </c>
      <c r="Z14" s="246">
        <f>'Table 4_Final Inputs'!Z78</f>
        <v>4.3890326460154441</v>
      </c>
      <c r="AA14" s="246">
        <f>'Table 4_Final Inputs'!AA78</f>
        <v>4.816845054100396</v>
      </c>
      <c r="AB14" s="246">
        <f>'Table 4_Final Inputs'!AB78</f>
        <v>5.3383751063344329</v>
      </c>
      <c r="AC14" s="246">
        <f>'Table 4_Final Inputs'!AC78</f>
        <v>5.9586705224739385</v>
      </c>
      <c r="AD14" s="246">
        <f>'Table 4_Final Inputs'!AD78</f>
        <v>6.6858711914764415</v>
      </c>
      <c r="AE14" s="246">
        <f>'Table 4_Final Inputs'!AE78</f>
        <v>7.3246137075191831</v>
      </c>
      <c r="AF14" s="246">
        <f>'Table 4_Final Inputs'!AF78</f>
        <v>8.0803180904290741</v>
      </c>
      <c r="AG14" s="246">
        <f>'Table 4_Final Inputs'!AG78</f>
        <v>8.4660840443720815</v>
      </c>
      <c r="AH14" s="246">
        <f>'Table 4_Final Inputs'!AH78</f>
        <v>8.8279140988307852</v>
      </c>
      <c r="AI14" s="246">
        <f>'Table 4_Final Inputs'!AI78</f>
        <v>9.1660812950126349</v>
      </c>
      <c r="AJ14" s="246">
        <f>'Table 4_Final Inputs'!AJ78</f>
        <v>9.2505578636297479</v>
      </c>
      <c r="AK14" s="246">
        <f>'Table 4_Final Inputs'!AK78</f>
        <v>9.5281534744941521</v>
      </c>
      <c r="AL14" s="246">
        <f>'Table 4_Final Inputs'!AL78</f>
        <v>9.5876593469039122</v>
      </c>
      <c r="AM14" s="246">
        <f>'Table 4_Final Inputs'!AM78</f>
        <v>9.4120796542093803</v>
      </c>
      <c r="AN14" s="246">
        <f>'Table 4_Final Inputs'!AN78</f>
        <v>9.2294407578830189</v>
      </c>
      <c r="AO14" s="246">
        <f>'Table 4_Final Inputs'!AO78</f>
        <v>8.8516711590570054</v>
      </c>
      <c r="AP14" s="246">
        <f>'Table 4_Final Inputs'!AP78</f>
        <v>8.3578400310604604</v>
      </c>
      <c r="AQ14" s="246">
        <f>'Table 4_Final Inputs'!AQ78</f>
        <v>8.0231858645486014</v>
      </c>
      <c r="AR14" s="246">
        <f>'Table 4_Final Inputs'!AR78</f>
        <v>7.6710615072412445</v>
      </c>
      <c r="AS14" s="246">
        <f>'Table 4_Final Inputs'!AS78</f>
        <v>7.4784369887043916</v>
      </c>
      <c r="AT14" s="246">
        <f>'Table 4_Final Inputs'!AT78</f>
        <v>7.6175001283223285</v>
      </c>
      <c r="AU14" s="246">
        <f>'Table 4_Final Inputs'!AU78</f>
        <v>7.8835328612501936</v>
      </c>
      <c r="AV14" s="246">
        <f>'Table 4_Final Inputs'!AV78</f>
        <v>8.1966709386114918</v>
      </c>
      <c r="AW14" s="246">
        <f>'Table 4_Final Inputs'!AW78</f>
        <v>8.5734659253633474</v>
      </c>
      <c r="AX14" s="246">
        <f>'Table 4_Final Inputs'!AX78</f>
        <v>8.4133337773516299</v>
      </c>
      <c r="AY14" s="246">
        <f>'Table 4_Final Inputs'!AY78</f>
        <v>7.8312685017966244</v>
      </c>
      <c r="AZ14" s="246">
        <f>'Table 4_Final Inputs'!AZ78</f>
        <v>7.2133835839328562</v>
      </c>
      <c r="BA14" s="246">
        <f>'Table 4_Final Inputs'!BA78</f>
        <v>6.3931119185913268</v>
      </c>
      <c r="BB14" s="246">
        <f>'Table 4_Final Inputs'!BB78</f>
        <v>6.209158378554144</v>
      </c>
      <c r="BC14" s="246">
        <f>'Table 4_Final Inputs'!BC78</f>
        <v>6.4603135278368642</v>
      </c>
      <c r="BD14" s="246">
        <f>'Table 4_Final Inputs'!BD78</f>
        <v>6.7176354942980563</v>
      </c>
      <c r="BE14" s="246">
        <f>'Table 4_Final Inputs'!BE78</f>
        <v>6.9664464748152977</v>
      </c>
      <c r="BF14" s="246">
        <f>'Table 4_Final Inputs'!BF78</f>
        <v>6.8805317697493704</v>
      </c>
      <c r="BG14" s="246">
        <f>'Table 4_Final Inputs'!BG78</f>
        <v>6.512249428426804</v>
      </c>
      <c r="BH14" s="246">
        <f>'Table 4_Final Inputs'!BH78</f>
        <v>6.111983540137583</v>
      </c>
      <c r="BI14" s="246">
        <f>'Table 4_Final Inputs'!BI78</f>
        <v>5.6739692635498145</v>
      </c>
      <c r="BJ14" s="246">
        <f>'Table 4_Final Inputs'!BJ78</f>
        <v>5.2213368888767659</v>
      </c>
      <c r="BK14" s="246">
        <f>'Table 4_Final Inputs'!BK78</f>
        <v>4.8177762078245188</v>
      </c>
      <c r="BL14" s="246">
        <f>'Table 4_Final Inputs'!BL78</f>
        <v>4.6785009769669701</v>
      </c>
      <c r="BM14" s="246">
        <f>'Table 4_Final Inputs'!BM78</f>
        <v>4.6690821577681252</v>
      </c>
      <c r="BN14" s="246">
        <f>'Table 4_Final Inputs'!BN78</f>
        <v>4.6797896484556487</v>
      </c>
      <c r="BO14" s="246">
        <f>'Table 4_Final Inputs'!BO78</f>
        <v>4.8947651470454598</v>
      </c>
      <c r="BP14" s="246">
        <f>'Table 4_Final Inputs'!BP78</f>
        <v>4.7645207167096295</v>
      </c>
      <c r="BQ14" s="246">
        <f>'Table 4_Final Inputs'!BQ78</f>
        <v>4.5792022783766244</v>
      </c>
      <c r="BR14" s="246">
        <f>'Table 4_Final Inputs'!BR78</f>
        <v>4.5280254158708528</v>
      </c>
      <c r="BS14" s="246">
        <f>'Table 4_Final Inputs'!BS78</f>
        <v>4.3345732075236549</v>
      </c>
      <c r="BT14" s="246">
        <f>'Table 4_Final Inputs'!BT78</f>
        <v>3.8185996555105621</v>
      </c>
      <c r="BU14" s="246">
        <f>'Table 4_Final Inputs'!BU78</f>
        <v>2.9268140052433744</v>
      </c>
      <c r="BV14" s="246">
        <f>'Table 4_Final Inputs'!BV78</f>
        <v>1.8529332256643407</v>
      </c>
      <c r="BW14" s="246">
        <f>'Table 4_Final Inputs'!BW78</f>
        <v>0.67885565807386661</v>
      </c>
      <c r="BX14" s="246">
        <f>'Table 4_Final Inputs'!BX78</f>
        <v>-0.32091273296673101</v>
      </c>
      <c r="BY14" s="246">
        <f>'Table 4_Final Inputs'!BY78</f>
        <v>-1.3940672029840488</v>
      </c>
      <c r="BZ14" s="246">
        <f>'Table 4_Final Inputs'!BZ78</f>
        <v>-2.9590944658620488</v>
      </c>
      <c r="CA14" s="246">
        <f>'Table 4_Final Inputs'!CA78</f>
        <v>-5.1882735612482263</v>
      </c>
      <c r="CB14" s="246">
        <f>'Table 4_Final Inputs'!CB78</f>
        <v>-6.8529281378131133</v>
      </c>
      <c r="CC14" s="246">
        <f>'Table 4_Final Inputs'!CC78</f>
        <v>-7.6199543998166881</v>
      </c>
      <c r="CD14" s="246">
        <f>'Table 4_Final Inputs'!CD78</f>
        <v>-8.0747796694737506</v>
      </c>
      <c r="CE14" s="246">
        <f>'Table 4_Final Inputs'!CE78</f>
        <v>-8.175764280651606</v>
      </c>
      <c r="CF14" s="246">
        <f>'Table 4_Final Inputs'!CF78</f>
        <v>-9.8134057318191488</v>
      </c>
      <c r="CG14" s="246">
        <f>'Table 4_Final Inputs'!CG78</f>
        <v>-12.15398057407107</v>
      </c>
      <c r="CH14" s="246">
        <f>'Table 4_Final Inputs'!CH78</f>
        <v>-15.160039657658631</v>
      </c>
      <c r="CI14" s="246">
        <f>'Table 4_Final Inputs'!CI78</f>
        <v>-18.169399429774504</v>
      </c>
      <c r="CJ14" s="246">
        <f>'Table 4_Final Inputs'!CJ78</f>
        <v>-19.531945468987839</v>
      </c>
      <c r="CK14" s="246">
        <f>'Table 4_Final Inputs'!CK78</f>
        <v>-20.647877320949512</v>
      </c>
      <c r="CL14" s="246">
        <f>'Table 4_Final Inputs'!CL78</f>
        <v>-19.917504314124034</v>
      </c>
      <c r="CM14" s="246">
        <f>'Table 4_Final Inputs'!CM78</f>
        <v>-17.247526373916347</v>
      </c>
      <c r="CN14" s="246">
        <f>'Table 4_Final Inputs'!CN78</f>
        <v>-14.132593697315082</v>
      </c>
      <c r="CO14" s="246">
        <f>'Table 4_Final Inputs'!CO78</f>
        <v>-10.685861687043143</v>
      </c>
      <c r="CP14" s="246">
        <f>'Table 4_Final Inputs'!CP78</f>
        <v>-7.6517066475568027</v>
      </c>
      <c r="CQ14" s="246">
        <f>'Table 4_Final Inputs'!CQ78</f>
        <v>-6.0172389142197504</v>
      </c>
      <c r="CR14" s="246">
        <f>'Table 4_Final Inputs'!CR78</f>
        <v>-4.7846779726462412</v>
      </c>
      <c r="CS14" s="246">
        <f>'Table 4_Final Inputs'!CS78</f>
        <v>-3.4259061972066323</v>
      </c>
      <c r="CT14" s="246">
        <f>'Table 4_Final Inputs'!CT78</f>
        <v>-2.2945183220853345</v>
      </c>
      <c r="CU14" s="246">
        <f>'Table 4_Final Inputs'!CU78</f>
        <v>-1.1938396751199936</v>
      </c>
      <c r="CV14" s="246">
        <f>'Table 4_Final Inputs'!CV78</f>
        <v>-0.40064905060604755</v>
      </c>
      <c r="CW14" s="246">
        <f>'Table 4_Final Inputs'!CW78</f>
        <v>1.1082556456640589</v>
      </c>
      <c r="CX14" s="246">
        <f>'Table 4_Final Inputs'!CX78</f>
        <v>2.5743117068815247</v>
      </c>
      <c r="CY14" s="246">
        <f>'Table 4_Final Inputs'!CY78</f>
        <v>4.8622512489970831</v>
      </c>
      <c r="CZ14" s="246">
        <f>'Table 4_Final Inputs'!CZ78</f>
        <v>7.765459491301498</v>
      </c>
      <c r="DA14" s="246">
        <f>'Table 4_Final Inputs'!DA78</f>
        <v>10.355111110787332</v>
      </c>
      <c r="DB14" s="246">
        <f>'Table 4_Final Inputs'!DB78</f>
        <v>13.599145218076957</v>
      </c>
      <c r="DC14" s="246">
        <f>'Table 4_Final Inputs'!DC78</f>
        <v>15.703287750465938</v>
      </c>
      <c r="DD14" s="246">
        <f>'Table 4_Final Inputs'!DD78</f>
        <v>16.939698199495179</v>
      </c>
      <c r="DE14" s="246">
        <f>'Table 4_Final Inputs'!DE78</f>
        <v>16.92426274173933</v>
      </c>
      <c r="DF14" s="246">
        <f>'Table 4_Final Inputs'!DF78</f>
        <v>15.728198207434577</v>
      </c>
      <c r="DG14" s="246">
        <f>'Table 4_Final Inputs'!DG78</f>
        <v>14.413711931287922</v>
      </c>
      <c r="DH14" s="246">
        <f>'Table 4_Final Inputs'!DH78</f>
        <v>12.793602322952847</v>
      </c>
      <c r="DI14" s="246">
        <f>'Table 4_Final Inputs'!DI78</f>
        <v>11.563094032897295</v>
      </c>
      <c r="DJ14" s="246">
        <f>'Table 4_Final Inputs'!DJ78</f>
        <v>10.210074480771926</v>
      </c>
      <c r="DK14" s="246">
        <f>'Table 4_Final Inputs'!DK78</f>
        <v>9.0083025527324381</v>
      </c>
      <c r="DL14" s="246">
        <f>'Table 4_Final Inputs'!DL78</f>
        <v>8.3378661976386041</v>
      </c>
      <c r="DM14" s="246">
        <f>'Table 4_Final Inputs'!DM78</f>
        <v>7.9241695924690632</v>
      </c>
      <c r="DN14" s="246">
        <f>'Table 4_Final Inputs'!DN78</f>
        <v>8.1167350385638741</v>
      </c>
      <c r="DO14" s="246">
        <f>'Table 4_Final Inputs'!DO78</f>
        <v>8.4233620336474733</v>
      </c>
      <c r="DP14" s="246">
        <f>'Table 4_Final Inputs'!DP78</f>
        <v>8.4492803241401848</v>
      </c>
      <c r="DQ14" s="246">
        <f>'Table 4_Final Inputs'!DQ78</f>
        <v>8.1538354124361447</v>
      </c>
      <c r="DR14" s="246">
        <f>'Table 4_Final Inputs'!DR78</f>
        <v>7.5727789876038818</v>
      </c>
      <c r="DS14" s="246">
        <f>'Table 4_Final Inputs'!DS78</f>
        <v>6.9249620630723694</v>
      </c>
      <c r="DT14" s="246">
        <f>'Table 4_Final Inputs'!DT78</f>
        <v>6.2375820851024049</v>
      </c>
      <c r="DU14" s="246">
        <f>'Table 4_Final Inputs'!DU78</f>
        <v>5.8005267694324756</v>
      </c>
      <c r="DV14" s="246">
        <f>'Table 4_Final Inputs'!DV78</f>
        <v>5.253325622341336</v>
      </c>
      <c r="DW14" s="246">
        <f>'Table 4_Final Inputs'!DW78</f>
        <v>4.776707591397388</v>
      </c>
      <c r="DX14" s="246">
        <f>'Table 4_Final Inputs'!DX78</f>
        <v>4.7018587143522357</v>
      </c>
      <c r="DY14" s="246">
        <f>'Table 4_Final Inputs'!DY78</f>
        <v>4.5208967043647883</v>
      </c>
      <c r="DZ14" s="246">
        <f>'Table 4_Final Inputs'!DZ78</f>
        <v>4.343940247922335</v>
      </c>
      <c r="EA14" s="246">
        <f>'Table 4_Final Inputs'!EA78</f>
        <v>4.4787972648451921</v>
      </c>
      <c r="EB14" s="246"/>
    </row>
    <row r="15" spans="1:132" s="30" customFormat="1" x14ac:dyDescent="0.3">
      <c r="A15" s="30" t="s">
        <v>158</v>
      </c>
      <c r="B15" s="9" t="s">
        <v>149</v>
      </c>
      <c r="C15" s="136" t="s">
        <v>156</v>
      </c>
      <c r="D15" s="30" t="s">
        <v>157</v>
      </c>
      <c r="E15" s="30" t="s">
        <v>146</v>
      </c>
      <c r="F15" s="30" t="s">
        <v>143</v>
      </c>
      <c r="G15" s="30">
        <v>31080</v>
      </c>
      <c r="H15" s="114">
        <v>25658</v>
      </c>
      <c r="I15" s="251"/>
      <c r="J15" s="251"/>
      <c r="K15" s="251"/>
      <c r="L15" s="251"/>
      <c r="M15" s="251"/>
      <c r="N15" s="251"/>
      <c r="O15" s="251"/>
      <c r="P15" s="246">
        <f>'Table 4_Final Inputs'!P79</f>
        <v>-1.8062416089719133</v>
      </c>
      <c r="Q15" s="246">
        <f>'Table 4_Final Inputs'!Q79</f>
        <v>-2.0802029375492208</v>
      </c>
      <c r="R15" s="246">
        <f>'Table 4_Final Inputs'!R79</f>
        <v>-2.0255989338103038</v>
      </c>
      <c r="S15" s="246">
        <f>'Table 4_Final Inputs'!S79</f>
        <v>-1.9014238495570002</v>
      </c>
      <c r="T15" s="246">
        <f>'Table 4_Final Inputs'!T79</f>
        <v>-2.7136762928351033</v>
      </c>
      <c r="U15" s="246">
        <f>'Table 4_Final Inputs'!U79</f>
        <v>-3.8397413013071544</v>
      </c>
      <c r="V15" s="246">
        <f>'Table 4_Final Inputs'!V79</f>
        <v>-5.014306251162564</v>
      </c>
      <c r="W15" s="246">
        <f>'Table 4_Final Inputs'!W79</f>
        <v>-6.2588831448838196</v>
      </c>
      <c r="X15" s="246">
        <f>'Table 4_Final Inputs'!X79</f>
        <v>-6.8951030656093799</v>
      </c>
      <c r="Y15" s="246">
        <f>'Table 4_Final Inputs'!Y79</f>
        <v>-6.9490241133688482</v>
      </c>
      <c r="Z15" s="246">
        <f>'Table 4_Final Inputs'!Z79</f>
        <v>-7.4676496767552125</v>
      </c>
      <c r="AA15" s="246">
        <f>'Table 4_Final Inputs'!AA79</f>
        <v>-7.8565871816737811</v>
      </c>
      <c r="AB15" s="246">
        <f>'Table 4_Final Inputs'!AB79</f>
        <v>-8.4875563317179896</v>
      </c>
      <c r="AC15" s="246">
        <f>'Table 4_Final Inputs'!AC79</f>
        <v>-9.2584502120479506</v>
      </c>
      <c r="AD15" s="246">
        <f>'Table 4_Final Inputs'!AD79</f>
        <v>-8.3725957080272533</v>
      </c>
      <c r="AE15" s="246">
        <f>'Table 4_Final Inputs'!AE79</f>
        <v>-6.6111644287297739</v>
      </c>
      <c r="AF15" s="246">
        <f>'Table 4_Final Inputs'!AF79</f>
        <v>-4.0420679657467309</v>
      </c>
      <c r="AG15" s="246">
        <f>'Table 4_Final Inputs'!AG79</f>
        <v>-1.2434547710310233</v>
      </c>
      <c r="AH15" s="246">
        <f>'Table 4_Final Inputs'!AH79</f>
        <v>-0.39589657350348301</v>
      </c>
      <c r="AI15" s="246">
        <f>'Table 4_Final Inputs'!AI79</f>
        <v>-0.86501549446815573</v>
      </c>
      <c r="AJ15" s="246">
        <f>'Table 4_Final Inputs'!AJ79</f>
        <v>-1.7812526898994681</v>
      </c>
      <c r="AK15" s="246">
        <f>'Table 4_Final Inputs'!AK79</f>
        <v>-2.8116540365970928</v>
      </c>
      <c r="AL15" s="246">
        <f>'Table 4_Final Inputs'!AL79</f>
        <v>-2.4639601821396924</v>
      </c>
      <c r="AM15" s="246">
        <f>'Table 4_Final Inputs'!AM79</f>
        <v>-0.98882157551428218</v>
      </c>
      <c r="AN15" s="246">
        <f>'Table 4_Final Inputs'!AN79</f>
        <v>0.75180332593903809</v>
      </c>
      <c r="AO15" s="246">
        <f>'Table 4_Final Inputs'!AO79</f>
        <v>3.0338762600104126</v>
      </c>
      <c r="AP15" s="246">
        <f>'Table 4_Final Inputs'!AP79</f>
        <v>5.2594305181359884</v>
      </c>
      <c r="AQ15" s="246">
        <f>'Table 4_Final Inputs'!AQ79</f>
        <v>7.0069259224659675</v>
      </c>
      <c r="AR15" s="246">
        <f>'Table 4_Final Inputs'!AR79</f>
        <v>8.427051773922086</v>
      </c>
      <c r="AS15" s="246">
        <f>'Table 4_Final Inputs'!AS79</f>
        <v>8.9534772199316581</v>
      </c>
      <c r="AT15" s="246">
        <f>'Table 4_Final Inputs'!AT79</f>
        <v>8.60888017352109</v>
      </c>
      <c r="AU15" s="246">
        <f>'Table 4_Final Inputs'!AU79</f>
        <v>7.7955304245351771</v>
      </c>
      <c r="AV15" s="246">
        <f>'Table 4_Final Inputs'!AV79</f>
        <v>6.7434948331700326</v>
      </c>
      <c r="AW15" s="246">
        <f>'Table 4_Final Inputs'!AW79</f>
        <v>6.3734091005409628</v>
      </c>
      <c r="AX15" s="246">
        <f>'Table 4_Final Inputs'!AX79</f>
        <v>5.7548400795686314</v>
      </c>
      <c r="AY15" s="246">
        <f>'Table 4_Final Inputs'!AY79</f>
        <v>6.289127721833573</v>
      </c>
      <c r="AZ15" s="246">
        <f>'Table 4_Final Inputs'!AZ79</f>
        <v>9.2149069158515786</v>
      </c>
      <c r="BA15" s="246">
        <f>'Table 4_Final Inputs'!BA79</f>
        <v>12.140087891651026</v>
      </c>
      <c r="BB15" s="246">
        <f>'Table 4_Final Inputs'!BB79</f>
        <v>16.852149895311559</v>
      </c>
      <c r="BC15" s="246">
        <f>'Table 4_Final Inputs'!BC79</f>
        <v>20.388927746333565</v>
      </c>
      <c r="BD15" s="246">
        <f>'Table 4_Final Inputs'!BD79</f>
        <v>19.940124326813947</v>
      </c>
      <c r="BE15" s="246">
        <f>'Table 4_Final Inputs'!BE79</f>
        <v>19.249293021184698</v>
      </c>
      <c r="BF15" s="246">
        <f>'Table 4_Final Inputs'!BF79</f>
        <v>17.798063746807333</v>
      </c>
      <c r="BG15" s="246">
        <f>'Table 4_Final Inputs'!BG79</f>
        <v>16.913647803421473</v>
      </c>
      <c r="BH15" s="246">
        <f>'Table 4_Final Inputs'!BH79</f>
        <v>17.614945409704276</v>
      </c>
      <c r="BI15" s="246">
        <f>'Table 4_Final Inputs'!BI79</f>
        <v>18.109258811625896</v>
      </c>
      <c r="BJ15" s="246">
        <f>'Table 4_Final Inputs'!BJ79</f>
        <v>17.691520844079886</v>
      </c>
      <c r="BK15" s="246">
        <f>'Table 4_Final Inputs'!BK79</f>
        <v>16.974786510097889</v>
      </c>
      <c r="BL15" s="246">
        <f>'Table 4_Final Inputs'!BL79</f>
        <v>17.443696207568699</v>
      </c>
      <c r="BM15" s="246">
        <f>'Table 4_Final Inputs'!BM79</f>
        <v>18.578664013787531</v>
      </c>
      <c r="BN15" s="246">
        <f>'Table 4_Final Inputs'!BN79</f>
        <v>21.415148294459279</v>
      </c>
      <c r="BO15" s="246">
        <f>'Table 4_Final Inputs'!BO79</f>
        <v>26.207266605892716</v>
      </c>
      <c r="BP15" s="246">
        <f>'Table 4_Final Inputs'!BP79</f>
        <v>28.41369013299061</v>
      </c>
      <c r="BQ15" s="246">
        <f>'Table 4_Final Inputs'!BQ79</f>
        <v>29.53492934990652</v>
      </c>
      <c r="BR15" s="246">
        <f>'Table 4_Final Inputs'!BR79</f>
        <v>29.278318125643942</v>
      </c>
      <c r="BS15" s="246">
        <f>'Table 4_Final Inputs'!BS79</f>
        <v>26.282181739713113</v>
      </c>
      <c r="BT15" s="246">
        <f>'Table 4_Final Inputs'!BT79</f>
        <v>25.321633319450896</v>
      </c>
      <c r="BU15" s="246">
        <f>'Table 4_Final Inputs'!BU79</f>
        <v>24.406853552455381</v>
      </c>
      <c r="BV15" s="246">
        <f>'Table 4_Final Inputs'!BV79</f>
        <v>22.258963653328681</v>
      </c>
      <c r="BW15" s="246">
        <f>'Table 4_Final Inputs'!BW79</f>
        <v>19.589232474303095</v>
      </c>
      <c r="BX15" s="246">
        <f>'Table 4_Final Inputs'!BX79</f>
        <v>14.474819582814952</v>
      </c>
      <c r="BY15" s="246">
        <f>'Table 4_Final Inputs'!BY79</f>
        <v>8.5185563364589996</v>
      </c>
      <c r="BZ15" s="246">
        <f>'Table 4_Final Inputs'!BZ79</f>
        <v>3.3948433553270485</v>
      </c>
      <c r="CA15" s="246">
        <f>'Table 4_Final Inputs'!CA79</f>
        <v>-0.97045902045983812</v>
      </c>
      <c r="CB15" s="246">
        <f>'Table 4_Final Inputs'!CB79</f>
        <v>-3.9612160422962619</v>
      </c>
      <c r="CC15" s="246">
        <f>'Table 4_Final Inputs'!CC79</f>
        <v>-6.4493495809114449</v>
      </c>
      <c r="CD15" s="246">
        <f>'Table 4_Final Inputs'!CD79</f>
        <v>-9.4295810560677449</v>
      </c>
      <c r="CE15" s="246">
        <f>'Table 4_Final Inputs'!CE79</f>
        <v>-12.985254227117288</v>
      </c>
      <c r="CF15" s="246">
        <f>'Table 4_Final Inputs'!CF79</f>
        <v>-17.138565997820979</v>
      </c>
      <c r="CG15" s="246">
        <f>'Table 4_Final Inputs'!CG79</f>
        <v>-20.618092636701363</v>
      </c>
      <c r="CH15" s="246">
        <f>'Table 4_Final Inputs'!CH79</f>
        <v>-23.330780122758437</v>
      </c>
      <c r="CI15" s="246">
        <f>'Table 4_Final Inputs'!CI79</f>
        <v>-24.163274176310068</v>
      </c>
      <c r="CJ15" s="246">
        <f>'Table 4_Final Inputs'!CJ79</f>
        <v>-22.399418315364166</v>
      </c>
      <c r="CK15" s="246">
        <f>'Table 4_Final Inputs'!CK79</f>
        <v>-19.256073021035931</v>
      </c>
      <c r="CL15" s="246">
        <f>'Table 4_Final Inputs'!CL79</f>
        <v>-14.067417310935598</v>
      </c>
      <c r="CM15" s="246">
        <f>'Table 4_Final Inputs'!CM79</f>
        <v>-8.4915818234484366</v>
      </c>
      <c r="CN15" s="246">
        <f>'Table 4_Final Inputs'!CN79</f>
        <v>-4.5145940678126859</v>
      </c>
      <c r="CO15" s="246">
        <f>'Table 4_Final Inputs'!CO79</f>
        <v>-1.946800659374905</v>
      </c>
      <c r="CP15" s="246">
        <f>'Table 4_Final Inputs'!CP79</f>
        <v>-1.0878008517258344</v>
      </c>
      <c r="CQ15" s="246">
        <f>'Table 4_Final Inputs'!CQ79</f>
        <v>-1.1822166242651293</v>
      </c>
      <c r="CR15" s="246">
        <f>'Table 4_Final Inputs'!CR79</f>
        <v>-1.1559376235897416</v>
      </c>
      <c r="CS15" s="246">
        <f>'Table 4_Final Inputs'!CS79</f>
        <v>-0.5642512444995309</v>
      </c>
      <c r="CT15" s="246">
        <f>'Table 4_Final Inputs'!CT79</f>
        <v>0.29701510741981146</v>
      </c>
      <c r="CU15" s="246">
        <f>'Table 4_Final Inputs'!CU79</f>
        <v>1.326888731175917</v>
      </c>
      <c r="CV15" s="246">
        <f>'Table 4_Final Inputs'!CV79</f>
        <v>2.5855717899835038</v>
      </c>
      <c r="CW15" s="246">
        <f>'Table 4_Final Inputs'!CW79</f>
        <v>4.0953331399464581</v>
      </c>
      <c r="CX15" s="246">
        <f>'Table 4_Final Inputs'!CX79</f>
        <v>6.1731928291591904</v>
      </c>
      <c r="CY15" s="246">
        <f>'Table 4_Final Inputs'!CY79</f>
        <v>9.0930925174711401</v>
      </c>
      <c r="CZ15" s="246">
        <f>'Table 4_Final Inputs'!CZ79</f>
        <v>12.096738934253318</v>
      </c>
      <c r="DA15" s="246">
        <f>'Table 4_Final Inputs'!DA79</f>
        <v>14.378904322110314</v>
      </c>
      <c r="DB15" s="246">
        <f>'Table 4_Final Inputs'!DB79</f>
        <v>15.179677343801872</v>
      </c>
      <c r="DC15" s="246">
        <f>'Table 4_Final Inputs'!DC79</f>
        <v>14.05542411957417</v>
      </c>
      <c r="DD15" s="246">
        <f>'Table 4_Final Inputs'!DD79</f>
        <v>12.126519652032304</v>
      </c>
      <c r="DE15" s="246">
        <f>'Table 4_Final Inputs'!DE79</f>
        <v>10.170047230202579</v>
      </c>
      <c r="DF15" s="246">
        <f>'Table 4_Final Inputs'!DF79</f>
        <v>8.874160672588852</v>
      </c>
      <c r="DG15" s="246">
        <f>'Table 4_Final Inputs'!DG79</f>
        <v>8.5698868394632068</v>
      </c>
      <c r="DH15" s="246">
        <f>'Table 4_Final Inputs'!DH79</f>
        <v>8.5341576398342642</v>
      </c>
      <c r="DI15" s="246">
        <f>'Table 4_Final Inputs'!DI79</f>
        <v>8.5312140351435559</v>
      </c>
      <c r="DJ15" s="246">
        <f>'Table 4_Final Inputs'!DJ79</f>
        <v>8.1354688611223676</v>
      </c>
      <c r="DK15" s="246">
        <f>'Table 4_Final Inputs'!DK79</f>
        <v>7.3674195244146796</v>
      </c>
      <c r="DL15" s="246">
        <f>'Table 4_Final Inputs'!DL79</f>
        <v>6.7850183069496941</v>
      </c>
      <c r="DM15" s="246">
        <f>'Table 4_Final Inputs'!DM79</f>
        <v>6.3866508457030635</v>
      </c>
      <c r="DN15" s="246">
        <f>'Table 4_Final Inputs'!DN79</f>
        <v>6.4086788227972145</v>
      </c>
      <c r="DO15" s="246">
        <f>'Table 4_Final Inputs'!DO79</f>
        <v>6.6581210501964039</v>
      </c>
      <c r="DP15" s="246">
        <f>'Table 4_Final Inputs'!DP79</f>
        <v>6.7493545972013402</v>
      </c>
      <c r="DQ15" s="246">
        <f>'Table 4_Final Inputs'!DQ79</f>
        <v>6.7706320380730061</v>
      </c>
      <c r="DR15" s="246">
        <f>'Table 4_Final Inputs'!DR79</f>
        <v>6.6034637700520706</v>
      </c>
      <c r="DS15" s="246">
        <f>'Table 4_Final Inputs'!DS79</f>
        <v>6.2503819596859262</v>
      </c>
      <c r="DT15" s="246">
        <f>'Table 4_Final Inputs'!DT79</f>
        <v>5.6393544625569785</v>
      </c>
      <c r="DU15" s="246">
        <f>'Table 4_Final Inputs'!DU79</f>
        <v>4.7959457931952301</v>
      </c>
      <c r="DV15" s="246">
        <f>'Table 4_Final Inputs'!DV79</f>
        <v>3.8445946804722131</v>
      </c>
      <c r="DW15" s="246">
        <f>'Table 4_Final Inputs'!DW79</f>
        <v>2.9972866436777679</v>
      </c>
      <c r="DX15" s="246">
        <f>'Table 4_Final Inputs'!DX79</f>
        <v>2.7248532339357459</v>
      </c>
      <c r="DY15" s="246">
        <f>'Table 4_Final Inputs'!DY79</f>
        <v>2.7638278869104931</v>
      </c>
      <c r="DZ15" s="246">
        <f>'Table 4_Final Inputs'!DZ79</f>
        <v>3.0583098534922892</v>
      </c>
      <c r="EA15" s="246">
        <f>'Table 4_Final Inputs'!EA79</f>
        <v>3.4507546340328834</v>
      </c>
      <c r="EB15" s="246"/>
    </row>
    <row r="16" spans="1:132" s="30" customFormat="1" x14ac:dyDescent="0.3">
      <c r="A16" s="30" t="s">
        <v>160</v>
      </c>
      <c r="B16" s="9" t="s">
        <v>153</v>
      </c>
      <c r="C16" s="136" t="s">
        <v>156</v>
      </c>
      <c r="D16" s="30" t="s">
        <v>157</v>
      </c>
      <c r="E16" s="30" t="s">
        <v>146</v>
      </c>
      <c r="F16" s="30" t="s">
        <v>143</v>
      </c>
      <c r="G16" s="30">
        <v>37980</v>
      </c>
      <c r="H16" s="114">
        <v>25658</v>
      </c>
      <c r="I16" s="251"/>
      <c r="J16" s="251"/>
      <c r="K16" s="251"/>
      <c r="L16" s="251"/>
      <c r="M16" s="251"/>
      <c r="N16" s="251"/>
      <c r="O16" s="251"/>
      <c r="P16" s="246">
        <f>'Table 4_Final Inputs'!P80</f>
        <v>5.0841883023700518</v>
      </c>
      <c r="Q16" s="246">
        <f>'Table 4_Final Inputs'!Q80</f>
        <v>6.0609758971302607</v>
      </c>
      <c r="R16" s="246">
        <f>'Table 4_Final Inputs'!R80</f>
        <v>4.9222181246578911</v>
      </c>
      <c r="S16" s="246">
        <f>'Table 4_Final Inputs'!S80</f>
        <v>1.6931182151075177</v>
      </c>
      <c r="T16" s="246">
        <f>'Table 4_Final Inputs'!T80</f>
        <v>1.3803633845850314</v>
      </c>
      <c r="U16" s="246">
        <f>'Table 4_Final Inputs'!U80</f>
        <v>-3.2099035081940106</v>
      </c>
      <c r="V16" s="246">
        <f>'Table 4_Final Inputs'!V80</f>
        <v>-4.1649415015997349</v>
      </c>
      <c r="W16" s="246">
        <f>'Table 4_Final Inputs'!W80</f>
        <v>0.30258701931380383</v>
      </c>
      <c r="X16" s="246">
        <f>'Table 4_Final Inputs'!X80</f>
        <v>-0.34601433863901143</v>
      </c>
      <c r="Y16" s="246">
        <f>'Table 4_Final Inputs'!Y80</f>
        <v>3.1900858047352667</v>
      </c>
      <c r="Z16" s="246">
        <f>'Table 4_Final Inputs'!Z80</f>
        <v>4.246506444958138</v>
      </c>
      <c r="AA16" s="246">
        <f>'Table 4_Final Inputs'!AA80</f>
        <v>2.6621020170678635</v>
      </c>
      <c r="AB16" s="246">
        <f>'Table 4_Final Inputs'!AB80</f>
        <v>1.632963159232232</v>
      </c>
      <c r="AC16" s="246">
        <f>'Table 4_Final Inputs'!AC80</f>
        <v>-0.18285146523383197</v>
      </c>
      <c r="AD16" s="246">
        <f>'Table 4_Final Inputs'!AD80</f>
        <v>-1.2424391273632853</v>
      </c>
      <c r="AE16" s="246">
        <f>'Table 4_Final Inputs'!AE80</f>
        <v>-2.3073339211717099</v>
      </c>
      <c r="AF16" s="246">
        <f>'Table 4_Final Inputs'!AF80</f>
        <v>-0.85261460704625947</v>
      </c>
      <c r="AG16" s="246">
        <f>'Table 4_Final Inputs'!AG80</f>
        <v>1.3608128435102176</v>
      </c>
      <c r="AH16" s="246">
        <f>'Table 4_Final Inputs'!AH80</f>
        <v>2.8737505772933631</v>
      </c>
      <c r="AI16" s="246">
        <f>'Table 4_Final Inputs'!AI80</f>
        <v>3.4024171919036466</v>
      </c>
      <c r="AJ16" s="246">
        <f>'Table 4_Final Inputs'!AJ80</f>
        <v>3.4153654445435935</v>
      </c>
      <c r="AK16" s="246">
        <f>'Table 4_Final Inputs'!AK80</f>
        <v>2.4129612089309145</v>
      </c>
      <c r="AL16" s="246">
        <f>'Table 4_Final Inputs'!AL80</f>
        <v>2.2147021022965605</v>
      </c>
      <c r="AM16" s="246">
        <f>'Table 4_Final Inputs'!AM80</f>
        <v>3.1436197145895628</v>
      </c>
      <c r="AN16" s="246">
        <f>'Table 4_Final Inputs'!AN80</f>
        <v>3.7121458560475635</v>
      </c>
      <c r="AO16" s="246">
        <f>'Table 4_Final Inputs'!AO80</f>
        <v>4.749578370241295</v>
      </c>
      <c r="AP16" s="246">
        <f>'Table 4_Final Inputs'!AP80</f>
        <v>5.5638655996010558</v>
      </c>
      <c r="AQ16" s="246">
        <f>'Table 4_Final Inputs'!AQ80</f>
        <v>5.8176968612208499</v>
      </c>
      <c r="AR16" s="246">
        <f>'Table 4_Final Inputs'!AR80</f>
        <v>3.259132335356512</v>
      </c>
      <c r="AS16" s="246">
        <f>'Table 4_Final Inputs'!AS80</f>
        <v>0.87365737274813449</v>
      </c>
      <c r="AT16" s="246">
        <f>'Table 4_Final Inputs'!AT80</f>
        <v>-1.8706697484226611</v>
      </c>
      <c r="AU16" s="246">
        <f>'Table 4_Final Inputs'!AU80</f>
        <v>-5.4497840636792168</v>
      </c>
      <c r="AV16" s="246">
        <f>'Table 4_Final Inputs'!AV80</f>
        <v>-4.5617400228361777</v>
      </c>
      <c r="AW16" s="246">
        <f>'Table 4_Final Inputs'!AW80</f>
        <v>-5.086264552703363</v>
      </c>
      <c r="AX16" s="246">
        <f>'Table 4_Final Inputs'!AX80</f>
        <v>-4.4610674880315511</v>
      </c>
      <c r="AY16" s="246">
        <f>'Table 4_Final Inputs'!AY80</f>
        <v>-1.5976444438156174</v>
      </c>
      <c r="AZ16" s="246">
        <f>'Table 4_Final Inputs'!AZ80</f>
        <v>-0.87980831916119906</v>
      </c>
      <c r="BA16" s="246">
        <f>'Table 4_Final Inputs'!BA80</f>
        <v>2.5699117671091622</v>
      </c>
      <c r="BB16" s="246">
        <f>'Table 4_Final Inputs'!BB80</f>
        <v>4.5454924154086198</v>
      </c>
      <c r="BC16" s="246">
        <f>'Table 4_Final Inputs'!BC80</f>
        <v>5.8156261134081992</v>
      </c>
      <c r="BD16" s="246">
        <f>'Table 4_Final Inputs'!BD80</f>
        <v>8.8933043914312062</v>
      </c>
      <c r="BE16" s="246">
        <f>'Table 4_Final Inputs'!BE80</f>
        <v>7.7301969376248048</v>
      </c>
      <c r="BF16" s="246">
        <f>'Table 4_Final Inputs'!BF80</f>
        <v>9.2871075736858941</v>
      </c>
      <c r="BG16" s="246">
        <f>'Table 4_Final Inputs'!BG80</f>
        <v>10.532049523821257</v>
      </c>
      <c r="BH16" s="246">
        <f>'Table 4_Final Inputs'!BH80</f>
        <v>10.600680178264932</v>
      </c>
      <c r="BI16" s="246">
        <f>'Table 4_Final Inputs'!BI80</f>
        <v>14.919496254064684</v>
      </c>
      <c r="BJ16" s="246">
        <f>'Table 4_Final Inputs'!BJ80</f>
        <v>15.20604220567404</v>
      </c>
      <c r="BK16" s="246">
        <f>'Table 4_Final Inputs'!BK80</f>
        <v>15.806151019292642</v>
      </c>
      <c r="BL16" s="246">
        <f>'Table 4_Final Inputs'!BL80</f>
        <v>14.808274778743991</v>
      </c>
      <c r="BM16" s="246">
        <f>'Table 4_Final Inputs'!BM80</f>
        <v>10.91597042937444</v>
      </c>
      <c r="BN16" s="246">
        <f>'Table 4_Final Inputs'!BN80</f>
        <v>10.731705268041235</v>
      </c>
      <c r="BO16" s="246">
        <f>'Table 4_Final Inputs'!BO80</f>
        <v>9.4334400299815453</v>
      </c>
      <c r="BP16" s="246">
        <f>'Table 4_Final Inputs'!BP80</f>
        <v>9.8785623808767209</v>
      </c>
      <c r="BQ16" s="246">
        <f>'Table 4_Final Inputs'!BQ80</f>
        <v>12.555206438709485</v>
      </c>
      <c r="BR16" s="246">
        <f>'Table 4_Final Inputs'!BR80</f>
        <v>12.577126777895698</v>
      </c>
      <c r="BS16" s="246">
        <f>'Table 4_Final Inputs'!BS80</f>
        <v>14.963221432556992</v>
      </c>
      <c r="BT16" s="246">
        <f>'Table 4_Final Inputs'!BT80</f>
        <v>15.33818240793563</v>
      </c>
      <c r="BU16" s="246">
        <f>'Table 4_Final Inputs'!BU80</f>
        <v>14.972772248895938</v>
      </c>
      <c r="BV16" s="246">
        <f>'Table 4_Final Inputs'!BV80</f>
        <v>14.701578309021537</v>
      </c>
      <c r="BW16" s="246">
        <f>'Table 4_Final Inputs'!BW80</f>
        <v>10.370777322718135</v>
      </c>
      <c r="BX16" s="246">
        <f>'Table 4_Final Inputs'!BX80</f>
        <v>8.039501694769891</v>
      </c>
      <c r="BY16" s="246">
        <f>'Table 4_Final Inputs'!BY80</f>
        <v>4.6786315875998108</v>
      </c>
      <c r="BZ16" s="246">
        <f>'Table 4_Final Inputs'!BZ80</f>
        <v>2.8199908440204124</v>
      </c>
      <c r="CA16" s="246">
        <f>'Table 4_Final Inputs'!CA80</f>
        <v>2.9536391484592919</v>
      </c>
      <c r="CB16" s="246">
        <f>'Table 4_Final Inputs'!CB80</f>
        <v>2.1447294981917326</v>
      </c>
      <c r="CC16" s="246">
        <f>'Table 4_Final Inputs'!CC80</f>
        <v>1.6547877625920822</v>
      </c>
      <c r="CD16" s="246">
        <f>'Table 4_Final Inputs'!CD80</f>
        <v>2.6296295657830111E-2</v>
      </c>
      <c r="CE16" s="246">
        <f>'Table 4_Final Inputs'!CE80</f>
        <v>-0.85092390633365811</v>
      </c>
      <c r="CF16" s="246">
        <f>'Table 4_Final Inputs'!CF80</f>
        <v>-2.7135581069747854</v>
      </c>
      <c r="CG16" s="246">
        <f>'Table 4_Final Inputs'!CG80</f>
        <v>-3.6940772154798922</v>
      </c>
      <c r="CH16" s="246">
        <f>'Table 4_Final Inputs'!CH80</f>
        <v>-5.4892483449254268</v>
      </c>
      <c r="CI16" s="246">
        <f>'Table 4_Final Inputs'!CI80</f>
        <v>-7.0280778954607852</v>
      </c>
      <c r="CJ16" s="246">
        <f>'Table 4_Final Inputs'!CJ80</f>
        <v>-5.7621934459159991</v>
      </c>
      <c r="CK16" s="246">
        <f>'Table 4_Final Inputs'!CK80</f>
        <v>-4.1234780921714922</v>
      </c>
      <c r="CL16" s="246">
        <f>'Table 4_Final Inputs'!CL80</f>
        <v>-0.24962123381244319</v>
      </c>
      <c r="CM16" s="246">
        <f>'Table 4_Final Inputs'!CM80</f>
        <v>2.0142920284555434</v>
      </c>
      <c r="CN16" s="246">
        <f>'Table 4_Final Inputs'!CN80</f>
        <v>2.5971064876458674</v>
      </c>
      <c r="CO16" s="246">
        <f>'Table 4_Final Inputs'!CO80</f>
        <v>0.81193609547940038</v>
      </c>
      <c r="CP16" s="246">
        <f>'Table 4_Final Inputs'!CP80</f>
        <v>-1.4940715541878002</v>
      </c>
      <c r="CQ16" s="246">
        <f>'Table 4_Final Inputs'!CQ80</f>
        <v>-3.0900094809482934</v>
      </c>
      <c r="CR16" s="246">
        <f>'Table 4_Final Inputs'!CR80</f>
        <v>-5.0936142253433703</v>
      </c>
      <c r="CS16" s="246">
        <f>'Table 4_Final Inputs'!CS80</f>
        <v>-4.5445376329909148</v>
      </c>
      <c r="CT16" s="246">
        <f>'Table 4_Final Inputs'!CT80</f>
        <v>-3.1402033862216001</v>
      </c>
      <c r="CU16" s="246">
        <f>'Table 4_Final Inputs'!CU80</f>
        <v>-1.4396980945608511</v>
      </c>
      <c r="CV16" s="246">
        <f>'Table 4_Final Inputs'!CV80</f>
        <v>1.3690744651449394</v>
      </c>
      <c r="CW16" s="246">
        <f>'Table 4_Final Inputs'!CW80</f>
        <v>2.6312482822481269</v>
      </c>
      <c r="CX16" s="246">
        <f>'Table 4_Final Inputs'!CX80</f>
        <v>2.9743446749700779</v>
      </c>
      <c r="CY16" s="246">
        <f>'Table 4_Final Inputs'!CY80</f>
        <v>3.3598580458331404</v>
      </c>
      <c r="CZ16" s="246">
        <f>'Table 4_Final Inputs'!CZ80</f>
        <v>2.8209226598885926</v>
      </c>
      <c r="DA16" s="246">
        <f>'Table 4_Final Inputs'!DA80</f>
        <v>2.9481672658884643</v>
      </c>
      <c r="DB16" s="246">
        <f>'Table 4_Final Inputs'!DB80</f>
        <v>1.7949797887956354</v>
      </c>
      <c r="DC16" s="246">
        <f>'Table 4_Final Inputs'!DC80</f>
        <v>0.82913766097787933</v>
      </c>
      <c r="DD16" s="246">
        <f>'Table 4_Final Inputs'!DD80</f>
        <v>0.38611186289261046</v>
      </c>
      <c r="DE16" s="246">
        <f>'Table 4_Final Inputs'!DE80</f>
        <v>0.14123115829996039</v>
      </c>
      <c r="DF16" s="246">
        <f>'Table 4_Final Inputs'!DF80</f>
        <v>0.91073867748600423</v>
      </c>
      <c r="DG16" s="246">
        <f>'Table 4_Final Inputs'!DG80</f>
        <v>1.4535214757595436</v>
      </c>
      <c r="DH16" s="246">
        <f>'Table 4_Final Inputs'!DH80</f>
        <v>1.3009674348813467</v>
      </c>
      <c r="DI16" s="246">
        <f>'Table 4_Final Inputs'!DI80</f>
        <v>0.71668840736477291</v>
      </c>
      <c r="DJ16" s="246">
        <f>'Table 4_Final Inputs'!DJ80</f>
        <v>0.31797080843809172</v>
      </c>
      <c r="DK16" s="246">
        <f>'Table 4_Final Inputs'!DK80</f>
        <v>-0.1275859125628995</v>
      </c>
      <c r="DL16" s="246">
        <f>'Table 4_Final Inputs'!DL80</f>
        <v>0.85424559601477468</v>
      </c>
      <c r="DM16" s="246">
        <f>'Table 4_Final Inputs'!DM80</f>
        <v>1.603957936444619</v>
      </c>
      <c r="DN16" s="246">
        <f>'Table 4_Final Inputs'!DN80</f>
        <v>2.2941138645418002</v>
      </c>
      <c r="DO16" s="246">
        <f>'Table 4_Final Inputs'!DO80</f>
        <v>2.7237578176178689</v>
      </c>
      <c r="DP16" s="246">
        <f>'Table 4_Final Inputs'!DP80</f>
        <v>2.1381600825339424</v>
      </c>
      <c r="DQ16" s="246">
        <f>'Table 4_Final Inputs'!DQ80</f>
        <v>1.0619980989799462</v>
      </c>
      <c r="DR16" s="246">
        <f>'Table 4_Final Inputs'!DR80</f>
        <v>9.311545124707438E-3</v>
      </c>
      <c r="DS16" s="246">
        <f>'Table 4_Final Inputs'!DS80</f>
        <v>-0.2418234797003127</v>
      </c>
      <c r="DT16" s="246">
        <f>'Table 4_Final Inputs'!DT80</f>
        <v>-0.5772678132438811</v>
      </c>
      <c r="DU16" s="246">
        <f>'Table 4_Final Inputs'!DU80</f>
        <v>2.2051105073139641</v>
      </c>
      <c r="DV16" s="246">
        <f>'Table 4_Final Inputs'!DV80</f>
        <v>4.4390049943955026</v>
      </c>
      <c r="DW16" s="246">
        <f>'Table 4_Final Inputs'!DW80</f>
        <v>5.8888749696686817</v>
      </c>
      <c r="DX16" s="246">
        <f>'Table 4_Final Inputs'!DX80</f>
        <v>7.8279448322436842</v>
      </c>
      <c r="DY16" s="246">
        <f>'Table 4_Final Inputs'!DY80</f>
        <v>7.1924270147894003</v>
      </c>
      <c r="DZ16" s="246">
        <f>'Table 4_Final Inputs'!DZ80</f>
        <v>6.302957773372464</v>
      </c>
      <c r="EA16" s="246">
        <f>'Table 4_Final Inputs'!EA80</f>
        <v>7.6912314964596593</v>
      </c>
      <c r="EB16" s="246"/>
    </row>
    <row r="17" spans="1:132" s="30" customFormat="1" x14ac:dyDescent="0.3">
      <c r="A17" s="137" t="s">
        <v>230</v>
      </c>
      <c r="B17" s="96" t="s">
        <v>234</v>
      </c>
      <c r="C17" s="138" t="s">
        <v>238</v>
      </c>
      <c r="D17" s="112" t="s">
        <v>239</v>
      </c>
      <c r="E17" s="112" t="s">
        <v>142</v>
      </c>
      <c r="F17" s="112" t="s">
        <v>147</v>
      </c>
      <c r="G17" s="112">
        <v>16980</v>
      </c>
      <c r="H17" s="113" t="s">
        <v>240</v>
      </c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45">
        <f>'Table 4_Final Inputs'!AN81</f>
        <v>6.2192712304946447</v>
      </c>
      <c r="AO17" s="245">
        <f>'Table 4_Final Inputs'!AO81</f>
        <v>11.727584222224088</v>
      </c>
      <c r="AP17" s="245">
        <f>'Table 4_Final Inputs'!AP81</f>
        <v>16.633808009920497</v>
      </c>
      <c r="AQ17" s="245">
        <f>'Table 4_Final Inputs'!AQ81</f>
        <v>18.505592724484469</v>
      </c>
      <c r="AR17" s="245">
        <f>'Table 4_Final Inputs'!AR81</f>
        <v>19.293945631422833</v>
      </c>
      <c r="AS17" s="245">
        <f>'Table 4_Final Inputs'!AS81</f>
        <v>15.099388519230612</v>
      </c>
      <c r="AT17" s="245">
        <f>'Table 4_Final Inputs'!AT81</f>
        <v>10.039361033445319</v>
      </c>
      <c r="AU17" s="245">
        <f>'Table 4_Final Inputs'!AU81</f>
        <v>4.1183982079970773</v>
      </c>
      <c r="AV17" s="245">
        <f>'Table 4_Final Inputs'!AV81</f>
        <v>0.18960961484684979</v>
      </c>
      <c r="AW17" s="245">
        <f>'Table 4_Final Inputs'!AW81</f>
        <v>-0.2883699085954734</v>
      </c>
      <c r="AX17" s="245">
        <f>'Table 4_Final Inputs'!AX81</f>
        <v>0.88927798336974528</v>
      </c>
      <c r="AY17" s="245">
        <f>'Table 4_Final Inputs'!AY81</f>
        <v>4.1738328304486494</v>
      </c>
      <c r="AZ17" s="245">
        <f>'Table 4_Final Inputs'!AZ81</f>
        <v>4.4773386600603757</v>
      </c>
      <c r="BA17" s="245">
        <f>'Table 4_Final Inputs'!BA81</f>
        <v>5.4016727147419346</v>
      </c>
      <c r="BB17" s="245">
        <f>'Table 4_Final Inputs'!BB81</f>
        <v>5.56310792003835</v>
      </c>
      <c r="BC17" s="245">
        <f>'Table 4_Final Inputs'!BC81</f>
        <v>6.4886147456694561</v>
      </c>
      <c r="BD17" s="245">
        <f>'Table 4_Final Inputs'!BD81</f>
        <v>10.059080936865401</v>
      </c>
      <c r="BE17" s="245">
        <f>'Table 4_Final Inputs'!BE81</f>
        <v>12.204539044573437</v>
      </c>
      <c r="BF17" s="245">
        <f>'Table 4_Final Inputs'!BF81</f>
        <v>11.66290463309014</v>
      </c>
      <c r="BG17" s="245">
        <f>'Table 4_Final Inputs'!BG81</f>
        <v>8.6407443404237636</v>
      </c>
      <c r="BH17" s="245">
        <f>'Table 4_Final Inputs'!BH81</f>
        <v>6.3819646071793565</v>
      </c>
      <c r="BI17" s="245">
        <f>'Table 4_Final Inputs'!BI81</f>
        <v>5.7717936006844512</v>
      </c>
      <c r="BJ17" s="245">
        <f>'Table 4_Final Inputs'!BJ81</f>
        <v>6.7221800833552132</v>
      </c>
      <c r="BK17" s="245">
        <f>'Table 4_Final Inputs'!BK81</f>
        <v>14.662782378059092</v>
      </c>
      <c r="BL17" s="245">
        <f>'Table 4_Final Inputs'!BL81</f>
        <v>15.454109341617405</v>
      </c>
      <c r="BM17" s="245">
        <f>'Table 4_Final Inputs'!BM81</f>
        <v>12.280421657093864</v>
      </c>
      <c r="BN17" s="245">
        <f>'Table 4_Final Inputs'!BN81</f>
        <v>13.151352008141684</v>
      </c>
      <c r="BO17" s="245">
        <f>'Table 4_Final Inputs'!BO81</f>
        <v>4.0554873220466057</v>
      </c>
      <c r="BP17" s="245">
        <f>'Table 4_Final Inputs'!BP81</f>
        <v>3.5984443586391843</v>
      </c>
      <c r="BQ17" s="245">
        <f>'Table 4_Final Inputs'!BQ81</f>
        <v>5.907040607719801</v>
      </c>
      <c r="BR17" s="245">
        <f>'Table 4_Final Inputs'!BR81</f>
        <v>5.7737082560508792</v>
      </c>
      <c r="BS17" s="245">
        <f>'Table 4_Final Inputs'!BS81</f>
        <v>11.595144147451277</v>
      </c>
      <c r="BT17" s="245">
        <f>'Table 4_Final Inputs'!BT81</f>
        <v>12.318596365937085</v>
      </c>
      <c r="BU17" s="245">
        <f>'Table 4_Final Inputs'!BU81</f>
        <v>10.955899650113443</v>
      </c>
      <c r="BV17" s="245">
        <f>'Table 4_Final Inputs'!BV81</f>
        <v>6.5097863448955611</v>
      </c>
      <c r="BW17" s="245">
        <f>'Table 4_Final Inputs'!BW81</f>
        <v>-1.4148714497436286</v>
      </c>
      <c r="BX17" s="245">
        <f>'Table 4_Final Inputs'!BX81</f>
        <v>-5.8026594594039071</v>
      </c>
      <c r="BY17" s="245">
        <f>'Table 4_Final Inputs'!BY81</f>
        <v>-8.3905637633969992</v>
      </c>
      <c r="BZ17" s="245">
        <f>'Table 4_Final Inputs'!BZ81</f>
        <v>-10.798941014795806</v>
      </c>
      <c r="CA17" s="245">
        <f>'Table 4_Final Inputs'!CA81</f>
        <v>-11.503735322611714</v>
      </c>
      <c r="CB17" s="245">
        <f>'Table 4_Final Inputs'!CB81</f>
        <v>-12.546782403761508</v>
      </c>
      <c r="CC17" s="245">
        <f>'Table 4_Final Inputs'!CC81</f>
        <v>-13.700124910395861</v>
      </c>
      <c r="CD17" s="245">
        <f>'Table 4_Final Inputs'!CD81</f>
        <v>-14.628235591643787</v>
      </c>
      <c r="CE17" s="245">
        <f>'Table 4_Final Inputs'!CE81</f>
        <v>-13.391246343547206</v>
      </c>
      <c r="CF17" s="245">
        <f>'Table 4_Final Inputs'!CF81</f>
        <v>-13.102774546240878</v>
      </c>
      <c r="CG17" s="245">
        <f>'Table 4_Final Inputs'!CG81</f>
        <v>-13.296585671018438</v>
      </c>
      <c r="CH17" s="245">
        <f>'Table 4_Final Inputs'!CH81</f>
        <v>-11.105850496819041</v>
      </c>
      <c r="CI17" s="245">
        <f>'Table 4_Final Inputs'!CI81</f>
        <v>-9.0578776737053488</v>
      </c>
      <c r="CJ17" s="245">
        <f>'Table 4_Final Inputs'!CJ81</f>
        <v>-1.4118476707246812</v>
      </c>
      <c r="CK17" s="245">
        <f>'Table 4_Final Inputs'!CK81</f>
        <v>4.523342435727618</v>
      </c>
      <c r="CL17" s="245">
        <f>'Table 4_Final Inputs'!CL81</f>
        <v>11.348632524813178</v>
      </c>
      <c r="CM17" s="245">
        <f>'Table 4_Final Inputs'!CM81</f>
        <v>10.241684804584979</v>
      </c>
      <c r="CN17" s="245">
        <f>'Table 4_Final Inputs'!CN81</f>
        <v>1.2151601007584021</v>
      </c>
      <c r="CO17" s="245">
        <f>'Table 4_Final Inputs'!CO81</f>
        <v>-2.348386920495221</v>
      </c>
      <c r="CP17" s="245">
        <f>'Table 4_Final Inputs'!CP81</f>
        <v>-9.587897149101309</v>
      </c>
      <c r="CQ17" s="245">
        <f>'Table 4_Final Inputs'!CQ81</f>
        <v>-6.575616771378999</v>
      </c>
      <c r="CR17" s="245">
        <f>'Table 4_Final Inputs'!CR81</f>
        <v>-0.15663355829857345</v>
      </c>
      <c r="CS17" s="245">
        <f>'Table 4_Final Inputs'!CS81</f>
        <v>5.2137275990590721</v>
      </c>
      <c r="CT17" s="245">
        <f>'Table 4_Final Inputs'!CT81</f>
        <v>14.052889275438426</v>
      </c>
      <c r="CU17" s="245">
        <f>'Table 4_Final Inputs'!CU81</f>
        <v>17.60082907751671</v>
      </c>
      <c r="CV17" s="245">
        <f>'Table 4_Final Inputs'!CV81</f>
        <v>21.458955824563699</v>
      </c>
      <c r="CW17" s="245">
        <f>'Table 4_Final Inputs'!CW81</f>
        <v>21.328046496906257</v>
      </c>
      <c r="CX17" s="245">
        <f>'Table 4_Final Inputs'!CX81</f>
        <v>21.97871819980627</v>
      </c>
      <c r="CY17" s="245">
        <f>'Table 4_Final Inputs'!CY81</f>
        <v>22.524486768405342</v>
      </c>
      <c r="CZ17" s="245">
        <f>'Table 4_Final Inputs'!CZ81</f>
        <v>16.090983719095458</v>
      </c>
      <c r="DA17" s="245">
        <f>'Table 4_Final Inputs'!DA81</f>
        <v>10.325087419308792</v>
      </c>
      <c r="DB17" s="245">
        <f>'Table 4_Final Inputs'!DB81</f>
        <v>5.4750624362552855</v>
      </c>
      <c r="DC17" s="245">
        <f>'Table 4_Final Inputs'!DC81</f>
        <v>-1.669095121620243</v>
      </c>
      <c r="DD17" s="245">
        <f>'Table 4_Final Inputs'!DD81</f>
        <v>-3.0452142833844111</v>
      </c>
      <c r="DE17" s="245">
        <f>'Table 4_Final Inputs'!DE81</f>
        <v>-1.2983528171603853</v>
      </c>
      <c r="DF17" s="245">
        <f>'Table 4_Final Inputs'!DF81</f>
        <v>-0.56555036454875818</v>
      </c>
      <c r="DG17" s="245">
        <f>'Table 4_Final Inputs'!DG81</f>
        <v>2.4520752690063432</v>
      </c>
      <c r="DH17" s="245">
        <f>'Table 4_Final Inputs'!DH81</f>
        <v>2.3053527497147317</v>
      </c>
      <c r="DI17" s="245">
        <f>'Table 4_Final Inputs'!DI81</f>
        <v>1.1488177157704815</v>
      </c>
      <c r="DJ17" s="245">
        <f>'Table 4_Final Inputs'!DJ81</f>
        <v>4.2980043585037007E-2</v>
      </c>
      <c r="DK17" s="245">
        <f>'Table 4_Final Inputs'!DK81</f>
        <v>-1.0838225562047192</v>
      </c>
      <c r="DL17" s="245">
        <f>'Table 4_Final Inputs'!DL81</f>
        <v>1.004259059073495</v>
      </c>
      <c r="DM17" s="245">
        <f>'Table 4_Final Inputs'!DM81</f>
        <v>3.1368050164586103</v>
      </c>
      <c r="DN17" s="245">
        <f>'Table 4_Final Inputs'!DN81</f>
        <v>4.4072090855104742</v>
      </c>
      <c r="DO17" s="245">
        <f>'Table 4_Final Inputs'!DO81</f>
        <v>4.1714754115635735</v>
      </c>
      <c r="DP17" s="245">
        <f>'Table 4_Final Inputs'!DP81</f>
        <v>3.6493357228171321</v>
      </c>
      <c r="DQ17" s="245">
        <f>'Table 4_Final Inputs'!DQ81</f>
        <v>2.0381070659884029</v>
      </c>
      <c r="DR17" s="245">
        <f>'Table 4_Final Inputs'!DR81</f>
        <v>2.3500969457481582</v>
      </c>
      <c r="DS17" s="245">
        <f>'Table 4_Final Inputs'!DS81</f>
        <v>2.3397644712795413</v>
      </c>
      <c r="DT17" s="245">
        <f>'Table 4_Final Inputs'!DT81</f>
        <v>0.20661189481164682</v>
      </c>
      <c r="DU17" s="245">
        <f>'Table 4_Final Inputs'!DU81</f>
        <v>-1.5717844961616896</v>
      </c>
      <c r="DV17" s="245">
        <f>'Table 4_Final Inputs'!DV81</f>
        <v>-4.346421056713643</v>
      </c>
      <c r="DW17" s="245">
        <f>'Table 4_Final Inputs'!DW81</f>
        <v>-3.1995647276672936</v>
      </c>
      <c r="DX17" s="245">
        <f>'Table 4_Final Inputs'!DX81</f>
        <v>-0.61071698519512374</v>
      </c>
      <c r="DY17" s="245">
        <f>'Table 4_Final Inputs'!DY81</f>
        <v>2.8313801424215597</v>
      </c>
      <c r="DZ17" s="245">
        <f>'Table 4_Final Inputs'!DZ81</f>
        <v>-3.0976741831645107</v>
      </c>
      <c r="EA17" s="245">
        <f>'Table 4_Final Inputs'!EA81</f>
        <v>-1.2202171770521753</v>
      </c>
      <c r="EB17" s="245">
        <f>'Table 4_Final Inputs'!EB81</f>
        <v>1.8415140256839977</v>
      </c>
    </row>
    <row r="18" spans="1:132" s="30" customFormat="1" x14ac:dyDescent="0.3">
      <c r="A18" s="137" t="s">
        <v>231</v>
      </c>
      <c r="B18" s="96" t="s">
        <v>235</v>
      </c>
      <c r="C18" s="138" t="s">
        <v>238</v>
      </c>
      <c r="D18" s="112" t="s">
        <v>239</v>
      </c>
      <c r="E18" s="112" t="s">
        <v>142</v>
      </c>
      <c r="F18" s="112" t="s">
        <v>147</v>
      </c>
      <c r="G18" s="112">
        <v>19820</v>
      </c>
      <c r="H18" s="113" t="s">
        <v>240</v>
      </c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45">
        <f>'Table 4_Final Inputs'!AN82</f>
        <v>30.934262671834556</v>
      </c>
      <c r="AO18" s="245">
        <f>'Table 4_Final Inputs'!AO82</f>
        <v>36.705485281399426</v>
      </c>
      <c r="AP18" s="245">
        <f>'Table 4_Final Inputs'!AP82</f>
        <v>34.235188254203877</v>
      </c>
      <c r="AQ18" s="245">
        <f>'Table 4_Final Inputs'!AQ82</f>
        <v>20.972795666188876</v>
      </c>
      <c r="AR18" s="245">
        <f>'Table 4_Final Inputs'!AR82</f>
        <v>8.4078718167308022</v>
      </c>
      <c r="AS18" s="245">
        <f>'Table 4_Final Inputs'!AS82</f>
        <v>3.7547603195976289</v>
      </c>
      <c r="AT18" s="245">
        <f>'Table 4_Final Inputs'!AT82</f>
        <v>1.4739753209029862</v>
      </c>
      <c r="AU18" s="245">
        <f>'Table 4_Final Inputs'!AU82</f>
        <v>9.9712439121754741</v>
      </c>
      <c r="AV18" s="245">
        <f>'Table 4_Final Inputs'!AV82</f>
        <v>9.5757842694703612</v>
      </c>
      <c r="AW18" s="245">
        <f>'Table 4_Final Inputs'!AW82</f>
        <v>14.081754361799447</v>
      </c>
      <c r="AX18" s="245">
        <f>'Table 4_Final Inputs'!AX82</f>
        <v>24.246073050898762</v>
      </c>
      <c r="AY18" s="245">
        <f>'Table 4_Final Inputs'!AY82</f>
        <v>16.442232638022212</v>
      </c>
      <c r="AZ18" s="245">
        <f>'Table 4_Final Inputs'!AZ82</f>
        <v>19.685702124582033</v>
      </c>
      <c r="BA18" s="245">
        <f>'Table 4_Final Inputs'!BA82</f>
        <v>17.64926907418662</v>
      </c>
      <c r="BB18" s="245">
        <f>'Table 4_Final Inputs'!BB82</f>
        <v>8.7660633165592401</v>
      </c>
      <c r="BC18" s="245">
        <f>'Table 4_Final Inputs'!BC82</f>
        <v>7.4429552048479062</v>
      </c>
      <c r="BD18" s="245">
        <f>'Table 4_Final Inputs'!BD82</f>
        <v>6.869127277919354</v>
      </c>
      <c r="BE18" s="245">
        <f>'Table 4_Final Inputs'!BE82</f>
        <v>7.0204440989467791</v>
      </c>
      <c r="BF18" s="245">
        <f>'Table 4_Final Inputs'!BF82</f>
        <v>9.0641447862446931</v>
      </c>
      <c r="BG18" s="245">
        <f>'Table 4_Final Inputs'!BG82</f>
        <v>14.745849643227876</v>
      </c>
      <c r="BH18" s="245">
        <f>'Table 4_Final Inputs'!BH82</f>
        <v>13.402746557229653</v>
      </c>
      <c r="BI18" s="245">
        <f>'Table 4_Final Inputs'!BI82</f>
        <v>18.93266481710425</v>
      </c>
      <c r="BJ18" s="245">
        <f>'Table 4_Final Inputs'!BJ82</f>
        <v>28.548612160979754</v>
      </c>
      <c r="BK18" s="245">
        <f>'Table 4_Final Inputs'!BK82</f>
        <v>39.702117461587747</v>
      </c>
      <c r="BL18" s="245">
        <f>'Table 4_Final Inputs'!BL82</f>
        <v>49.982490808349233</v>
      </c>
      <c r="BM18" s="245">
        <f>'Table 4_Final Inputs'!BM82</f>
        <v>45.378341854801427</v>
      </c>
      <c r="BN18" s="245">
        <f>'Table 4_Final Inputs'!BN82</f>
        <v>35.296002119830902</v>
      </c>
      <c r="BO18" s="245">
        <f>'Table 4_Final Inputs'!BO82</f>
        <v>18.284988806912601</v>
      </c>
      <c r="BP18" s="245">
        <f>'Table 4_Final Inputs'!BP82</f>
        <v>9.5196215263308019</v>
      </c>
      <c r="BQ18" s="245">
        <f>'Table 4_Final Inputs'!BQ82</f>
        <v>5.5263844465561949</v>
      </c>
      <c r="BR18" s="245">
        <f>'Table 4_Final Inputs'!BR82</f>
        <v>2.7004115993007871</v>
      </c>
      <c r="BS18" s="245">
        <f>'Table 4_Final Inputs'!BS82</f>
        <v>3.5276397311569818</v>
      </c>
      <c r="BT18" s="245">
        <f>'Table 4_Final Inputs'!BT82</f>
        <v>1.3988743381054749</v>
      </c>
      <c r="BU18" s="245">
        <f>'Table 4_Final Inputs'!BU82</f>
        <v>1.8317494454064682</v>
      </c>
      <c r="BV18" s="245">
        <f>'Table 4_Final Inputs'!BV82</f>
        <v>-0.36837187969331708</v>
      </c>
      <c r="BW18" s="245">
        <f>'Table 4_Final Inputs'!BW82</f>
        <v>-0.85487492156544542</v>
      </c>
      <c r="BX18" s="245">
        <f>'Table 4_Final Inputs'!BX82</f>
        <v>1.1926350973821009</v>
      </c>
      <c r="BY18" s="245">
        <f>'Table 4_Final Inputs'!BY82</f>
        <v>1.0257165971922646</v>
      </c>
      <c r="BZ18" s="245">
        <f>'Table 4_Final Inputs'!BZ82</f>
        <v>2.888221542889887</v>
      </c>
      <c r="CA18" s="245">
        <f>'Table 4_Final Inputs'!CA82</f>
        <v>3.97655306761117</v>
      </c>
      <c r="CB18" s="245">
        <f>'Table 4_Final Inputs'!CB82</f>
        <v>3.9942713304256459</v>
      </c>
      <c r="CC18" s="245">
        <f>'Table 4_Final Inputs'!CC82</f>
        <v>5.8423103583173308</v>
      </c>
      <c r="CD18" s="245">
        <f>'Table 4_Final Inputs'!CD82</f>
        <v>9.5474060759191275</v>
      </c>
      <c r="CE18" s="245">
        <f>'Table 4_Final Inputs'!CE82</f>
        <v>12.558705654361818</v>
      </c>
      <c r="CF18" s="245">
        <f>'Table 4_Final Inputs'!CF82</f>
        <v>13.063358493398866</v>
      </c>
      <c r="CG18" s="245">
        <f>'Table 4_Final Inputs'!CG82</f>
        <v>8.4986541186164395</v>
      </c>
      <c r="CH18" s="245">
        <f>'Table 4_Final Inputs'!CH82</f>
        <v>5.469905021763835</v>
      </c>
      <c r="CI18" s="245">
        <f>'Table 4_Final Inputs'!CI82</f>
        <v>1.1294693122166017</v>
      </c>
      <c r="CJ18" s="245">
        <f>'Table 4_Final Inputs'!CJ82</f>
        <v>2.5172196987175028</v>
      </c>
      <c r="CK18" s="245">
        <f>'Table 4_Final Inputs'!CK82</f>
        <v>9.5786173088252191</v>
      </c>
      <c r="CL18" s="245">
        <f>'Table 4_Final Inputs'!CL82</f>
        <v>10.271706720290426</v>
      </c>
      <c r="CM18" s="245">
        <f>'Table 4_Final Inputs'!CM82</f>
        <v>11.643913250769875</v>
      </c>
      <c r="CN18" s="245">
        <f>'Table 4_Final Inputs'!CN82</f>
        <v>6.2699821875300765</v>
      </c>
      <c r="CO18" s="245">
        <f>'Table 4_Final Inputs'!CO82</f>
        <v>-0.77448701799707298</v>
      </c>
      <c r="CP18" s="245">
        <f>'Table 4_Final Inputs'!CP82</f>
        <v>-2.48940251448817</v>
      </c>
      <c r="CQ18" s="245">
        <f>'Table 4_Final Inputs'!CQ82</f>
        <v>-3.7979831028477538</v>
      </c>
      <c r="CR18" s="245">
        <f>'Table 4_Final Inputs'!CR82</f>
        <v>1.2614175607983973</v>
      </c>
      <c r="CS18" s="245">
        <f>'Table 4_Final Inputs'!CS82</f>
        <v>7.09270709693042</v>
      </c>
      <c r="CT18" s="245">
        <f>'Table 4_Final Inputs'!CT82</f>
        <v>9.6399850800331333</v>
      </c>
      <c r="CU18" s="245">
        <f>'Table 4_Final Inputs'!CU82</f>
        <v>17.52449786262515</v>
      </c>
      <c r="CV18" s="245">
        <f>'Table 4_Final Inputs'!CV82</f>
        <v>19.533356509293981</v>
      </c>
      <c r="CW18" s="245">
        <f>'Table 4_Final Inputs'!CW82</f>
        <v>13.043030923271019</v>
      </c>
      <c r="CX18" s="245">
        <f>'Table 4_Final Inputs'!CX82</f>
        <v>7.5002047560879008</v>
      </c>
      <c r="CY18" s="245">
        <f>'Table 4_Final Inputs'!CY82</f>
        <v>-3.1695913303942542</v>
      </c>
      <c r="CZ18" s="245">
        <f>'Table 4_Final Inputs'!CZ82</f>
        <v>-11.523538337417518</v>
      </c>
      <c r="DA18" s="245">
        <f>'Table 4_Final Inputs'!DA82</f>
        <v>-13.353320088929651</v>
      </c>
      <c r="DB18" s="245">
        <f>'Table 4_Final Inputs'!DB82</f>
        <v>-12.785668944227538</v>
      </c>
      <c r="DC18" s="245">
        <f>'Table 4_Final Inputs'!DC82</f>
        <v>-9.5631200507787373</v>
      </c>
      <c r="DD18" s="245">
        <f>'Table 4_Final Inputs'!DD82</f>
        <v>-7.0785225025607117</v>
      </c>
      <c r="DE18" s="245">
        <f>'Table 4_Final Inputs'!DE82</f>
        <v>-3.5364133430699289</v>
      </c>
      <c r="DF18" s="245">
        <f>'Table 4_Final Inputs'!DF82</f>
        <v>-2.920862226963278</v>
      </c>
      <c r="DG18" s="245">
        <f>'Table 4_Final Inputs'!DG82</f>
        <v>-5.9925701592188032</v>
      </c>
      <c r="DH18" s="245">
        <f>'Table 4_Final Inputs'!DH82</f>
        <v>-8.2327112181616044</v>
      </c>
      <c r="DI18" s="245">
        <f>'Table 4_Final Inputs'!DI82</f>
        <v>-7.6833465794206912</v>
      </c>
      <c r="DJ18" s="245">
        <f>'Table 4_Final Inputs'!DJ82</f>
        <v>-5.0697721582485364</v>
      </c>
      <c r="DK18" s="245">
        <f>'Table 4_Final Inputs'!DK82</f>
        <v>-0.85118112682807046</v>
      </c>
      <c r="DL18" s="245">
        <f>'Table 4_Final Inputs'!DL82</f>
        <v>2.9818243905652366</v>
      </c>
      <c r="DM18" s="245">
        <f>'Table 4_Final Inputs'!DM82</f>
        <v>2.5304128186662731</v>
      </c>
      <c r="DN18" s="245">
        <f>'Table 4_Final Inputs'!DN82</f>
        <v>2.2853695535213818</v>
      </c>
      <c r="DO18" s="245">
        <f>'Table 4_Final Inputs'!DO82</f>
        <v>4.564961048055709</v>
      </c>
      <c r="DP18" s="245">
        <f>'Table 4_Final Inputs'!DP82</f>
        <v>6.4011357921457428</v>
      </c>
      <c r="DQ18" s="245">
        <f>'Table 4_Final Inputs'!DQ82</f>
        <v>3.8983625914695184</v>
      </c>
      <c r="DR18" s="245">
        <f>'Table 4_Final Inputs'!DR82</f>
        <v>4.6564744711000952</v>
      </c>
      <c r="DS18" s="245">
        <f>'Table 4_Final Inputs'!DS82</f>
        <v>4.1836520456275066</v>
      </c>
      <c r="DT18" s="245">
        <f>'Table 4_Final Inputs'!DT82</f>
        <v>1.4570458448213033</v>
      </c>
      <c r="DU18" s="245">
        <f>'Table 4_Final Inputs'!DU82</f>
        <v>3.9627922367859703</v>
      </c>
      <c r="DV18" s="245">
        <f>'Table 4_Final Inputs'!DV82</f>
        <v>1.7015772384402126</v>
      </c>
      <c r="DW18" s="245">
        <f>'Table 4_Final Inputs'!DW82</f>
        <v>-1.3913132115350653</v>
      </c>
      <c r="DX18" s="245">
        <f>'Table 4_Final Inputs'!DX82</f>
        <v>-0.28672298615659203</v>
      </c>
      <c r="DY18" s="245">
        <f>'Table 4_Final Inputs'!DY82</f>
        <v>-0.20324822662084585</v>
      </c>
      <c r="DZ18" s="245">
        <f>'Table 4_Final Inputs'!DZ82</f>
        <v>-9.532858836072192</v>
      </c>
      <c r="EA18" s="245">
        <f>'Table 4_Final Inputs'!EA82</f>
        <v>-6.1632613202587807</v>
      </c>
      <c r="EB18" s="245">
        <f>'Table 4_Final Inputs'!EB82</f>
        <v>-5.5191936534220307</v>
      </c>
    </row>
    <row r="19" spans="1:132" s="30" customFormat="1" x14ac:dyDescent="0.3">
      <c r="A19" s="137" t="s">
        <v>232</v>
      </c>
      <c r="B19" s="96" t="s">
        <v>236</v>
      </c>
      <c r="C19" s="138" t="s">
        <v>238</v>
      </c>
      <c r="D19" s="112" t="s">
        <v>239</v>
      </c>
      <c r="E19" s="112" t="s">
        <v>142</v>
      </c>
      <c r="F19" s="112" t="s">
        <v>147</v>
      </c>
      <c r="G19" s="112">
        <v>31080</v>
      </c>
      <c r="H19" s="113" t="s">
        <v>240</v>
      </c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45">
        <f>'Table 4_Final Inputs'!AN83</f>
        <v>11.780423721694905</v>
      </c>
      <c r="AO19" s="245">
        <f>'Table 4_Final Inputs'!AO83</f>
        <v>12.568181317708088</v>
      </c>
      <c r="AP19" s="245">
        <f>'Table 4_Final Inputs'!AP83</f>
        <v>12.217889960323724</v>
      </c>
      <c r="AQ19" s="245">
        <f>'Table 4_Final Inputs'!AQ83</f>
        <v>9.3798522910763662</v>
      </c>
      <c r="AR19" s="245">
        <f>'Table 4_Final Inputs'!AR83</f>
        <v>6.907877634419032</v>
      </c>
      <c r="AS19" s="245">
        <f>'Table 4_Final Inputs'!AS83</f>
        <v>3.7122620166395732</v>
      </c>
      <c r="AT19" s="245">
        <f>'Table 4_Final Inputs'!AT83</f>
        <v>0.63360873915342852</v>
      </c>
      <c r="AU19" s="245">
        <f>'Table 4_Final Inputs'!AU83</f>
        <v>-0.26009134871365902</v>
      </c>
      <c r="AV19" s="245">
        <f>'Table 4_Final Inputs'!AV83</f>
        <v>-0.1886898080579687</v>
      </c>
      <c r="AW19" s="245">
        <f>'Table 4_Final Inputs'!AW83</f>
        <v>0.84335142096648441</v>
      </c>
      <c r="AX19" s="245">
        <f>'Table 4_Final Inputs'!AX83</f>
        <v>-0.32543315300559111</v>
      </c>
      <c r="AY19" s="245">
        <f>'Table 4_Final Inputs'!AY83</f>
        <v>-1.6522394525530386</v>
      </c>
      <c r="AZ19" s="245">
        <f>'Table 4_Final Inputs'!AZ83</f>
        <v>-1.2576970764422961</v>
      </c>
      <c r="BA19" s="245">
        <f>'Table 4_Final Inputs'!BA83</f>
        <v>-2.8630447286025316</v>
      </c>
      <c r="BB19" s="245">
        <f>'Table 4_Final Inputs'!BB83</f>
        <v>-0.47444098434104143</v>
      </c>
      <c r="BC19" s="245">
        <f>'Table 4_Final Inputs'!BC83</f>
        <v>0.46768901966168552</v>
      </c>
      <c r="BD19" s="245">
        <f>'Table 4_Final Inputs'!BD83</f>
        <v>-0.37117983369579793</v>
      </c>
      <c r="BE19" s="245">
        <f>'Table 4_Final Inputs'!BE83</f>
        <v>2.4641545696831835</v>
      </c>
      <c r="BF19" s="245">
        <f>'Table 4_Final Inputs'!BF83</f>
        <v>2.892585432587734</v>
      </c>
      <c r="BG19" s="245">
        <f>'Table 4_Final Inputs'!BG83</f>
        <v>5.5662443963115402</v>
      </c>
      <c r="BH19" s="245">
        <f>'Table 4_Final Inputs'!BH83</f>
        <v>8.8263983313961258</v>
      </c>
      <c r="BI19" s="245">
        <f>'Table 4_Final Inputs'!BI83</f>
        <v>6.3193943412835889</v>
      </c>
      <c r="BJ19" s="245">
        <f>'Table 4_Final Inputs'!BJ83</f>
        <v>4.1147840218548382</v>
      </c>
      <c r="BK19" s="245">
        <f>'Table 4_Final Inputs'!BK83</f>
        <v>2.694639723609169</v>
      </c>
      <c r="BL19" s="245">
        <f>'Table 4_Final Inputs'!BL83</f>
        <v>1.0883938535685047</v>
      </c>
      <c r="BM19" s="245">
        <f>'Table 4_Final Inputs'!BM83</f>
        <v>2.0811918101114211</v>
      </c>
      <c r="BN19" s="245">
        <f>'Table 4_Final Inputs'!BN83</f>
        <v>2.0193080444997213</v>
      </c>
      <c r="BO19" s="245">
        <f>'Table 4_Final Inputs'!BO83</f>
        <v>-1.741275830384148</v>
      </c>
      <c r="BP19" s="245">
        <f>'Table 4_Final Inputs'!BP83</f>
        <v>-3.0599305424386856</v>
      </c>
      <c r="BQ19" s="245">
        <f>'Table 4_Final Inputs'!BQ83</f>
        <v>-4.2080521514085687</v>
      </c>
      <c r="BR19" s="245">
        <f>'Table 4_Final Inputs'!BR83</f>
        <v>-2.1260858961581373</v>
      </c>
      <c r="BS19" s="245">
        <f>'Table 4_Final Inputs'!BS83</f>
        <v>2.4323797206836293</v>
      </c>
      <c r="BT19" s="245">
        <f>'Table 4_Final Inputs'!BT83</f>
        <v>0.79155092365287583</v>
      </c>
      <c r="BU19" s="245">
        <f>'Table 4_Final Inputs'!BU83</f>
        <v>-2.1992183956424176</v>
      </c>
      <c r="BV19" s="245">
        <f>'Table 4_Final Inputs'!BV83</f>
        <v>-9.51618813821303</v>
      </c>
      <c r="BW19" s="245">
        <f>'Table 4_Final Inputs'!BW83</f>
        <v>-17.499648451066662</v>
      </c>
      <c r="BX19" s="245">
        <f>'Table 4_Final Inputs'!BX83</f>
        <v>-18.232437904662092</v>
      </c>
      <c r="BY19" s="245">
        <f>'Table 4_Final Inputs'!BY83</f>
        <v>-18.060081759307003</v>
      </c>
      <c r="BZ19" s="245">
        <f>'Table 4_Final Inputs'!BZ83</f>
        <v>-18.274642038274422</v>
      </c>
      <c r="CA19" s="245">
        <f>'Table 4_Final Inputs'!CA83</f>
        <v>-18.818413545092429</v>
      </c>
      <c r="CB19" s="245">
        <f>'Table 4_Final Inputs'!CB83</f>
        <v>-21.498365109111273</v>
      </c>
      <c r="CC19" s="245">
        <f>'Table 4_Final Inputs'!CC83</f>
        <v>-20.78840228913257</v>
      </c>
      <c r="CD19" s="245">
        <f>'Table 4_Final Inputs'!CD83</f>
        <v>-6.3367556027621434</v>
      </c>
      <c r="CE19" s="245">
        <f>'Table 4_Final Inputs'!CE83</f>
        <v>19.994098861303502</v>
      </c>
      <c r="CF19" s="245">
        <f>'Table 4_Final Inputs'!CF83</f>
        <v>39.144781867570011</v>
      </c>
      <c r="CG19" s="245">
        <f>'Table 4_Final Inputs'!CG83</f>
        <v>48.994787645547653</v>
      </c>
      <c r="CH19" s="245">
        <f>'Table 4_Final Inputs'!CH83</f>
        <v>35.695216410357986</v>
      </c>
      <c r="CI19" s="245">
        <f>'Table 4_Final Inputs'!CI83</f>
        <v>12.856769024721373</v>
      </c>
      <c r="CJ19" s="245">
        <f>'Table 4_Final Inputs'!CJ83</f>
        <v>7.2912319272842669</v>
      </c>
      <c r="CK19" s="245">
        <f>'Table 4_Final Inputs'!CK83</f>
        <v>5.418660710456825</v>
      </c>
      <c r="CL19" s="245">
        <f>'Table 4_Final Inputs'!CL83</f>
        <v>4.6692087889800797</v>
      </c>
      <c r="CM19" s="245">
        <f>'Table 4_Final Inputs'!CM83</f>
        <v>3.8777742461320388</v>
      </c>
      <c r="CN19" s="245">
        <f>'Table 4_Final Inputs'!CN83</f>
        <v>-3.1603915207431443</v>
      </c>
      <c r="CO19" s="245">
        <f>'Table 4_Final Inputs'!CO83</f>
        <v>-6.5239474653871632</v>
      </c>
      <c r="CP19" s="245">
        <f>'Table 4_Final Inputs'!CP83</f>
        <v>-8.2159620197131726</v>
      </c>
      <c r="CQ19" s="245">
        <f>'Table 4_Final Inputs'!CQ83</f>
        <v>-5.1885695846475208</v>
      </c>
      <c r="CR19" s="245">
        <f>'Table 4_Final Inputs'!CR83</f>
        <v>-0.23201518854432268</v>
      </c>
      <c r="CS19" s="245">
        <f>'Table 4_Final Inputs'!CS83</f>
        <v>1.0528092173389716</v>
      </c>
      <c r="CT19" s="245">
        <f>'Table 4_Final Inputs'!CT83</f>
        <v>3.6149788154005935</v>
      </c>
      <c r="CU19" s="245">
        <f>'Table 4_Final Inputs'!CU83</f>
        <v>2.8580633698852069</v>
      </c>
      <c r="CV19" s="245">
        <f>'Table 4_Final Inputs'!CV83</f>
        <v>3.0172444801945275</v>
      </c>
      <c r="CW19" s="245">
        <f>'Table 4_Final Inputs'!CW83</f>
        <v>1.1352436093518348</v>
      </c>
      <c r="CX19" s="245">
        <f>'Table 4_Final Inputs'!CX83</f>
        <v>-0.30726351000225421</v>
      </c>
      <c r="CY19" s="245">
        <f>'Table 4_Final Inputs'!CY83</f>
        <v>-1.734635530680017</v>
      </c>
      <c r="CZ19" s="245">
        <f>'Table 4_Final Inputs'!CZ83</f>
        <v>-7.598265940784918</v>
      </c>
      <c r="DA19" s="245">
        <f>'Table 4_Final Inputs'!DA83</f>
        <v>-9.0291734210461616</v>
      </c>
      <c r="DB19" s="245">
        <f>'Table 4_Final Inputs'!DB83</f>
        <v>-10.952492504328307</v>
      </c>
      <c r="DC19" s="245">
        <f>'Table 4_Final Inputs'!DC83</f>
        <v>-11.548708997953016</v>
      </c>
      <c r="DD19" s="245">
        <f>'Table 4_Final Inputs'!DD83</f>
        <v>-8.5837211896368331</v>
      </c>
      <c r="DE19" s="245">
        <f>'Table 4_Final Inputs'!DE83</f>
        <v>-3.5746228357919398</v>
      </c>
      <c r="DF19" s="245">
        <f>'Table 4_Final Inputs'!DF83</f>
        <v>1.7765938396904282</v>
      </c>
      <c r="DG19" s="245">
        <f>'Table 4_Final Inputs'!DG83</f>
        <v>6.1130248092920834</v>
      </c>
      <c r="DH19" s="245">
        <f>'Table 4_Final Inputs'!DH83</f>
        <v>9.3613148491207792</v>
      </c>
      <c r="DI19" s="245">
        <f>'Table 4_Final Inputs'!DI83</f>
        <v>5.5618318966751943</v>
      </c>
      <c r="DJ19" s="245">
        <f>'Table 4_Final Inputs'!DJ83</f>
        <v>2.0922282363025206</v>
      </c>
      <c r="DK19" s="245">
        <f>'Table 4_Final Inputs'!DK83</f>
        <v>0.12800945599431712</v>
      </c>
      <c r="DL19" s="245">
        <f>'Table 4_Final Inputs'!DL83</f>
        <v>-1.3229557296070289</v>
      </c>
      <c r="DM19" s="245">
        <f>'Table 4_Final Inputs'!DM83</f>
        <v>0.65027442838689153</v>
      </c>
      <c r="DN19" s="245">
        <f>'Table 4_Final Inputs'!DN83</f>
        <v>1.888387732233942</v>
      </c>
      <c r="DO19" s="245">
        <f>'Table 4_Final Inputs'!DO83</f>
        <v>1.9901922901096714</v>
      </c>
      <c r="DP19" s="245">
        <f>'Table 4_Final Inputs'!DP83</f>
        <v>1.0988530467602664</v>
      </c>
      <c r="DQ19" s="245">
        <f>'Table 4_Final Inputs'!DQ83</f>
        <v>4.596078233449831E-2</v>
      </c>
      <c r="DR19" s="245">
        <f>'Table 4_Final Inputs'!DR83</f>
        <v>-1.5169645419881195</v>
      </c>
      <c r="DS19" s="245">
        <f>'Table 4_Final Inputs'!DS83</f>
        <v>-3.4529312489535702</v>
      </c>
      <c r="DT19" s="245">
        <f>'Table 4_Final Inputs'!DT83</f>
        <v>-4.6997237749537586</v>
      </c>
      <c r="DU19" s="245">
        <f>'Table 4_Final Inputs'!DU83</f>
        <v>-6.8986536605483746</v>
      </c>
      <c r="DV19" s="245">
        <f>'Table 4_Final Inputs'!DV83</f>
        <v>-6.0746335777413538</v>
      </c>
      <c r="DW19" s="245">
        <f>'Table 4_Final Inputs'!DW83</f>
        <v>-2.8586148372602107</v>
      </c>
      <c r="DX19" s="245">
        <f>'Table 4_Final Inputs'!DX83</f>
        <v>2.120725869716539</v>
      </c>
      <c r="DY19" s="245">
        <f>'Table 4_Final Inputs'!DY83</f>
        <v>5.2606596742396743</v>
      </c>
      <c r="DZ19" s="245">
        <f>'Table 4_Final Inputs'!DZ83</f>
        <v>-3.9269349732275813</v>
      </c>
      <c r="EA19" s="245">
        <f>'Table 4_Final Inputs'!EA83</f>
        <v>-1.9590033821952002</v>
      </c>
      <c r="EB19" s="245">
        <f>'Table 4_Final Inputs'!EB83</f>
        <v>0.30111035240249667</v>
      </c>
    </row>
    <row r="20" spans="1:132" s="30" customFormat="1" x14ac:dyDescent="0.3">
      <c r="A20" s="137" t="s">
        <v>233</v>
      </c>
      <c r="B20" s="96" t="s">
        <v>237</v>
      </c>
      <c r="C20" s="138" t="s">
        <v>238</v>
      </c>
      <c r="D20" s="112" t="s">
        <v>239</v>
      </c>
      <c r="E20" s="112" t="s">
        <v>142</v>
      </c>
      <c r="F20" s="112" t="s">
        <v>147</v>
      </c>
      <c r="G20" s="112">
        <v>37980</v>
      </c>
      <c r="H20" s="113" t="s">
        <v>240</v>
      </c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45">
        <f>'Table 4_Final Inputs'!AN84</f>
        <v>11.343828346934478</v>
      </c>
      <c r="AO20" s="245">
        <f>'Table 4_Final Inputs'!AO84</f>
        <v>10.954074404075376</v>
      </c>
      <c r="AP20" s="245">
        <f>'Table 4_Final Inputs'!AP84</f>
        <v>15.707319711456705</v>
      </c>
      <c r="AQ20" s="245">
        <f>'Table 4_Final Inputs'!AQ84</f>
        <v>17.532613273740058</v>
      </c>
      <c r="AR20" s="245">
        <f>'Table 4_Final Inputs'!AR84</f>
        <v>17.19563653116284</v>
      </c>
      <c r="AS20" s="245">
        <f>'Table 4_Final Inputs'!AS84</f>
        <v>16.463282777667825</v>
      </c>
      <c r="AT20" s="245">
        <f>'Table 4_Final Inputs'!AT84</f>
        <v>14.215965230335115</v>
      </c>
      <c r="AU20" s="245">
        <f>'Table 4_Final Inputs'!AU84</f>
        <v>12.687642230824951</v>
      </c>
      <c r="AV20" s="245">
        <f>'Table 4_Final Inputs'!AV84</f>
        <v>10.655250233291715</v>
      </c>
      <c r="AW20" s="245">
        <f>'Table 4_Final Inputs'!AW84</f>
        <v>9.3162740455666615</v>
      </c>
      <c r="AX20" s="245">
        <f>'Table 4_Final Inputs'!AX84</f>
        <v>7.0478794273371701</v>
      </c>
      <c r="AY20" s="245">
        <f>'Table 4_Final Inputs'!AY84</f>
        <v>4.2883065993364511</v>
      </c>
      <c r="AZ20" s="245">
        <f>'Table 4_Final Inputs'!AZ84</f>
        <v>6.4430602398745016</v>
      </c>
      <c r="BA20" s="245">
        <f>'Table 4_Final Inputs'!BA84</f>
        <v>8.5034552769366698</v>
      </c>
      <c r="BB20" s="245">
        <f>'Table 4_Final Inputs'!BB84</f>
        <v>10.990466561860316</v>
      </c>
      <c r="BC20" s="245">
        <f>'Table 4_Final Inputs'!BC84</f>
        <v>14.542356814601373</v>
      </c>
      <c r="BD20" s="245">
        <f>'Table 4_Final Inputs'!BD84</f>
        <v>13.490949794469792</v>
      </c>
      <c r="BE20" s="245">
        <f>'Table 4_Final Inputs'!BE84</f>
        <v>12.222296346039849</v>
      </c>
      <c r="BF20" s="245">
        <f>'Table 4_Final Inputs'!BF84</f>
        <v>8.3502045833941771</v>
      </c>
      <c r="BG20" s="245">
        <f>'Table 4_Final Inputs'!BG84</f>
        <v>5.4094710563687425</v>
      </c>
      <c r="BH20" s="245">
        <f>'Table 4_Final Inputs'!BH84</f>
        <v>6.8098092797469754</v>
      </c>
      <c r="BI20" s="245">
        <f>'Table 4_Final Inputs'!BI84</f>
        <v>9.5698827774548949</v>
      </c>
      <c r="BJ20" s="245">
        <f>'Table 4_Final Inputs'!BJ84</f>
        <v>11.854181846035669</v>
      </c>
      <c r="BK20" s="245">
        <f>'Table 4_Final Inputs'!BK84</f>
        <v>13.970134273685359</v>
      </c>
      <c r="BL20" s="245">
        <f>'Table 4_Final Inputs'!BL84</f>
        <v>10.921609078139412</v>
      </c>
      <c r="BM20" s="245">
        <f>'Table 4_Final Inputs'!BM84</f>
        <v>4.5983517490283941</v>
      </c>
      <c r="BN20" s="245">
        <f>'Table 4_Final Inputs'!BN84</f>
        <v>6.0948495841859529</v>
      </c>
      <c r="BO20" s="245">
        <f>'Table 4_Final Inputs'!BO84</f>
        <v>5.7668068684663547</v>
      </c>
      <c r="BP20" s="245">
        <f>'Table 4_Final Inputs'!BP84</f>
        <v>8.8830455834948392</v>
      </c>
      <c r="BQ20" s="245">
        <f>'Table 4_Final Inputs'!BQ84</f>
        <v>12.516243646164899</v>
      </c>
      <c r="BR20" s="245">
        <f>'Table 4_Final Inputs'!BR84</f>
        <v>11.497402353340771</v>
      </c>
      <c r="BS20" s="245">
        <f>'Table 4_Final Inputs'!BS84</f>
        <v>12.577306891389378</v>
      </c>
      <c r="BT20" s="245">
        <f>'Table 4_Final Inputs'!BT84</f>
        <v>8.130365685973139</v>
      </c>
      <c r="BU20" s="245">
        <f>'Table 4_Final Inputs'!BU84</f>
        <v>6.7938610807148141</v>
      </c>
      <c r="BV20" s="245">
        <f>'Table 4_Final Inputs'!BV84</f>
        <v>2.5610656552946973</v>
      </c>
      <c r="BW20" s="245">
        <f>'Table 4_Final Inputs'!BW84</f>
        <v>-5.89109592464684</v>
      </c>
      <c r="BX20" s="245">
        <f>'Table 4_Final Inputs'!BX84</f>
        <v>-8.377151810556283</v>
      </c>
      <c r="BY20" s="245">
        <f>'Table 4_Final Inputs'!BY84</f>
        <v>-10.36011070300674</v>
      </c>
      <c r="BZ20" s="245">
        <f>'Table 4_Final Inputs'!BZ84</f>
        <v>-12.130309626978429</v>
      </c>
      <c r="CA20" s="245">
        <f>'Table 4_Final Inputs'!CA84</f>
        <v>-10.335579159573502</v>
      </c>
      <c r="CB20" s="245">
        <f>'Table 4_Final Inputs'!CB84</f>
        <v>-10.534247627695805</v>
      </c>
      <c r="CC20" s="245">
        <f>'Table 4_Final Inputs'!CC84</f>
        <v>-13.221402602786538</v>
      </c>
      <c r="CD20" s="245">
        <f>'Table 4_Final Inputs'!CD84</f>
        <v>-16.01495000244271</v>
      </c>
      <c r="CE20" s="245">
        <f>'Table 4_Final Inputs'!CE84</f>
        <v>-18.399027358426284</v>
      </c>
      <c r="CF20" s="245">
        <f>'Table 4_Final Inputs'!CF84</f>
        <v>-20.695602217813246</v>
      </c>
      <c r="CG20" s="245">
        <f>'Table 4_Final Inputs'!CG84</f>
        <v>-22.014700383347662</v>
      </c>
      <c r="CH20" s="245">
        <f>'Table 4_Final Inputs'!CH84</f>
        <v>-21.797491527707979</v>
      </c>
      <c r="CI20" s="245">
        <f>'Table 4_Final Inputs'!CI84</f>
        <v>-17.399983508299094</v>
      </c>
      <c r="CJ20" s="245">
        <f>'Table 4_Final Inputs'!CJ84</f>
        <v>-7.8330566600028382</v>
      </c>
      <c r="CK20" s="245">
        <f>'Table 4_Final Inputs'!CK84</f>
        <v>0.47010550736922158</v>
      </c>
      <c r="CL20" s="245">
        <f>'Table 4_Final Inputs'!CL84</f>
        <v>15.126565488517596</v>
      </c>
      <c r="CM20" s="245">
        <f>'Table 4_Final Inputs'!CM84</f>
        <v>8.2628945574822374</v>
      </c>
      <c r="CN20" s="245">
        <f>'Table 4_Final Inputs'!CN84</f>
        <v>-2.9620082080706989</v>
      </c>
      <c r="CO20" s="245">
        <f>'Table 4_Final Inputs'!CO84</f>
        <v>-8.0908557477117871</v>
      </c>
      <c r="CP20" s="245">
        <f>'Table 4_Final Inputs'!CP84</f>
        <v>-21.45353390024437</v>
      </c>
      <c r="CQ20" s="245">
        <f>'Table 4_Final Inputs'!CQ84</f>
        <v>-12.959522023443482</v>
      </c>
      <c r="CR20" s="245">
        <f>'Table 4_Final Inputs'!CR84</f>
        <v>-5.3250357971988072</v>
      </c>
      <c r="CS20" s="245">
        <f>'Table 4_Final Inputs'!CS84</f>
        <v>2.1900054486492868</v>
      </c>
      <c r="CT20" s="245">
        <f>'Table 4_Final Inputs'!CT84</f>
        <v>14.735094330642475</v>
      </c>
      <c r="CU20" s="245">
        <f>'Table 4_Final Inputs'!CU84</f>
        <v>12.851365613478807</v>
      </c>
      <c r="CV20" s="245">
        <f>'Table 4_Final Inputs'!CV84</f>
        <v>12.938476691934975</v>
      </c>
      <c r="CW20" s="245">
        <f>'Table 4_Final Inputs'!CW84</f>
        <v>8.8997033135502139</v>
      </c>
      <c r="CX20" s="245">
        <f>'Table 4_Final Inputs'!CX84</f>
        <v>11.425849067920954</v>
      </c>
      <c r="CY20" s="245">
        <f>'Table 4_Final Inputs'!CY84</f>
        <v>15.597379433568037</v>
      </c>
      <c r="CZ20" s="245">
        <f>'Table 4_Final Inputs'!CZ84</f>
        <v>15.551759679262659</v>
      </c>
      <c r="DA20" s="245">
        <f>'Table 4_Final Inputs'!DA84</f>
        <v>14.533484001358604</v>
      </c>
      <c r="DB20" s="245">
        <f>'Table 4_Final Inputs'!DB84</f>
        <v>7.4421945686746316</v>
      </c>
      <c r="DC20" s="245">
        <f>'Table 4_Final Inputs'!DC84</f>
        <v>2.1296690752306064</v>
      </c>
      <c r="DD20" s="245">
        <f>'Table 4_Final Inputs'!DD84</f>
        <v>2.6349265006004514</v>
      </c>
      <c r="DE20" s="245">
        <f>'Table 4_Final Inputs'!DE84</f>
        <v>5.2907869425091141</v>
      </c>
      <c r="DF20" s="245">
        <f>'Table 4_Final Inputs'!DF84</f>
        <v>9.7603292648516131</v>
      </c>
      <c r="DG20" s="245">
        <f>'Table 4_Final Inputs'!DG84</f>
        <v>12.568080606350494</v>
      </c>
      <c r="DH20" s="245">
        <f>'Table 4_Final Inputs'!DH84</f>
        <v>9.6300649308076558</v>
      </c>
      <c r="DI20" s="245">
        <f>'Table 4_Final Inputs'!DI84</f>
        <v>8.7029855961327076</v>
      </c>
      <c r="DJ20" s="245">
        <f>'Table 4_Final Inputs'!DJ84</f>
        <v>9.514591955269518</v>
      </c>
      <c r="DK20" s="245">
        <f>'Table 4_Final Inputs'!DK84</f>
        <v>7.7414940211324241</v>
      </c>
      <c r="DL20" s="245">
        <f>'Table 4_Final Inputs'!DL84</f>
        <v>12.125788145097975</v>
      </c>
      <c r="DM20" s="245">
        <f>'Table 4_Final Inputs'!DM84</f>
        <v>13.701815228632649</v>
      </c>
      <c r="DN20" s="245">
        <f>'Table 4_Final Inputs'!DN84</f>
        <v>10.969151691983468</v>
      </c>
      <c r="DO20" s="245">
        <f>'Table 4_Final Inputs'!DO84</f>
        <v>11.222071970014076</v>
      </c>
      <c r="DP20" s="245">
        <f>'Table 4_Final Inputs'!DP84</f>
        <v>6.7816992793149966</v>
      </c>
      <c r="DQ20" s="245">
        <f>'Table 4_Final Inputs'!DQ84</f>
        <v>3.4483585975458824</v>
      </c>
      <c r="DR20" s="245">
        <f>'Table 4_Final Inputs'!DR84</f>
        <v>2.7059714496871257</v>
      </c>
      <c r="DS20" s="245">
        <f>'Table 4_Final Inputs'!DS84</f>
        <v>2.1561860200656384</v>
      </c>
      <c r="DT20" s="245">
        <f>'Table 4_Final Inputs'!DT84</f>
        <v>3.0967002437896372</v>
      </c>
      <c r="DU20" s="245">
        <f>'Table 4_Final Inputs'!DU84</f>
        <v>3.6895491330080863</v>
      </c>
      <c r="DV20" s="245">
        <f>'Table 4_Final Inputs'!DV84</f>
        <v>3.0896731492853551</v>
      </c>
      <c r="DW20" s="245">
        <f>'Table 4_Final Inputs'!DW84</f>
        <v>3.3737302698074574</v>
      </c>
      <c r="DX20" s="245">
        <f>'Table 4_Final Inputs'!DX84</f>
        <v>3.2097543593107862</v>
      </c>
      <c r="DY20" s="245">
        <f>'Table 4_Final Inputs'!DY84</f>
        <v>3.8969185873329573</v>
      </c>
      <c r="DZ20" s="245">
        <f>'Table 4_Final Inputs'!DZ84</f>
        <v>-7.0985824193332894</v>
      </c>
      <c r="EA20" s="245">
        <f>'Table 4_Final Inputs'!EA84</f>
        <v>-6.9632724809395103</v>
      </c>
      <c r="EB20" s="245">
        <f>'Table 4_Final Inputs'!EB84</f>
        <v>-3.5424733804347346</v>
      </c>
    </row>
    <row r="21" spans="1:132" s="30" customFormat="1" x14ac:dyDescent="0.3">
      <c r="A21" s="30" t="s">
        <v>165</v>
      </c>
      <c r="B21" s="9" t="s">
        <v>151</v>
      </c>
      <c r="C21" s="136" t="s">
        <v>162</v>
      </c>
      <c r="D21" s="30" t="s">
        <v>163</v>
      </c>
      <c r="E21" s="30" t="s">
        <v>142</v>
      </c>
      <c r="F21" s="30" t="s">
        <v>143</v>
      </c>
      <c r="G21" s="30">
        <v>16980</v>
      </c>
      <c r="H21" s="114">
        <v>30041</v>
      </c>
      <c r="I21" s="251"/>
      <c r="J21" s="251"/>
      <c r="K21" s="251"/>
      <c r="L21" s="251"/>
      <c r="M21" s="251"/>
      <c r="N21" s="251"/>
      <c r="O21" s="251"/>
      <c r="P21" s="252">
        <f>'Table 4_Final Inputs'!P85</f>
        <v>-12.249289652315692</v>
      </c>
      <c r="Q21" s="252">
        <f>'Table 4_Final Inputs'!Q85</f>
        <v>11.092097860253979</v>
      </c>
      <c r="R21" s="252">
        <f>'Table 4_Final Inputs'!R85</f>
        <v>18.765125900292272</v>
      </c>
      <c r="S21" s="252">
        <f>'Table 4_Final Inputs'!S85</f>
        <v>22.230566305937881</v>
      </c>
      <c r="T21" s="252">
        <f>'Table 4_Final Inputs'!T85</f>
        <v>29.922117558543626</v>
      </c>
      <c r="U21" s="252">
        <f>'Table 4_Final Inputs'!U85</f>
        <v>20.614611591241122</v>
      </c>
      <c r="V21" s="252">
        <f>'Table 4_Final Inputs'!V85</f>
        <v>19.877228115704103</v>
      </c>
      <c r="W21" s="252">
        <f>'Table 4_Final Inputs'!W85</f>
        <v>18.771890602007311</v>
      </c>
      <c r="X21" s="252">
        <f>'Table 4_Final Inputs'!X85</f>
        <v>15.995249558945595</v>
      </c>
      <c r="Y21" s="252">
        <f>'Table 4_Final Inputs'!Y85</f>
        <v>14.150181286452851</v>
      </c>
      <c r="Z21" s="252">
        <f>'Table 4_Final Inputs'!Z85</f>
        <v>15.667039010756831</v>
      </c>
      <c r="AA21" s="252">
        <f>'Table 4_Final Inputs'!AA85</f>
        <v>14.669206592353579</v>
      </c>
      <c r="AB21" s="252">
        <f>'Table 4_Final Inputs'!AB85</f>
        <v>8.291548497404241</v>
      </c>
      <c r="AC21" s="252">
        <f>'Table 4_Final Inputs'!AC85</f>
        <v>3.1550448810170981</v>
      </c>
      <c r="AD21" s="252">
        <f>'Table 4_Final Inputs'!AD85</f>
        <v>-5.6013807166359513</v>
      </c>
      <c r="AE21" s="252">
        <f>'Table 4_Final Inputs'!AE85</f>
        <v>-10.400559395876746</v>
      </c>
      <c r="AF21" s="252">
        <f>'Table 4_Final Inputs'!AF85</f>
        <v>-12.012971189466967</v>
      </c>
      <c r="AG21" s="252">
        <f>'Table 4_Final Inputs'!AG85</f>
        <v>-5.831334368406436</v>
      </c>
      <c r="AH21" s="252">
        <f>'Table 4_Final Inputs'!AH85</f>
        <v>0.20273097326421707</v>
      </c>
      <c r="AI21" s="252">
        <f>'Table 4_Final Inputs'!AI85</f>
        <v>4.9618481468177595</v>
      </c>
      <c r="AJ21" s="252">
        <f>'Table 4_Final Inputs'!AJ85</f>
        <v>6.1464349936589713</v>
      </c>
      <c r="AK21" s="252">
        <f>'Table 4_Final Inputs'!AK85</f>
        <v>-1.0072567197116329</v>
      </c>
      <c r="AL21" s="252">
        <f>'Table 4_Final Inputs'!AL85</f>
        <v>-3.5474425793561029</v>
      </c>
      <c r="AM21" s="252">
        <f>'Table 4_Final Inputs'!AM85</f>
        <v>-6.1629752066697341</v>
      </c>
      <c r="AN21" s="252">
        <f>'Table 4_Final Inputs'!AN85</f>
        <v>-7.0252236292582388</v>
      </c>
      <c r="AO21" s="252">
        <f>'Table 4_Final Inputs'!AO85</f>
        <v>-0.59542066428355678</v>
      </c>
      <c r="AP21" s="252">
        <f>'Table 4_Final Inputs'!AP85</f>
        <v>5.0746211451151515</v>
      </c>
      <c r="AQ21" s="252">
        <f>'Table 4_Final Inputs'!AQ85</f>
        <v>6.8294165814543453</v>
      </c>
      <c r="AR21" s="252">
        <f>'Table 4_Final Inputs'!AR85</f>
        <v>17.058308845051979</v>
      </c>
      <c r="AS21" s="252">
        <f>'Table 4_Final Inputs'!AS85</f>
        <v>16.273103261989377</v>
      </c>
      <c r="AT21" s="252">
        <f>'Table 4_Final Inputs'!AT85</f>
        <v>11.548333973384269</v>
      </c>
      <c r="AU21" s="252">
        <f>'Table 4_Final Inputs'!AU85</f>
        <v>15.210943531726469</v>
      </c>
      <c r="AV21" s="252">
        <f>'Table 4_Final Inputs'!AV85</f>
        <v>13.30077589563103</v>
      </c>
      <c r="AW21" s="252">
        <f>'Table 4_Final Inputs'!AW85</f>
        <v>12.031630411434701</v>
      </c>
      <c r="AX21" s="252">
        <f>'Table 4_Final Inputs'!AX85</f>
        <v>13.510336409265417</v>
      </c>
      <c r="AY21" s="252">
        <f>'Table 4_Final Inputs'!AY85</f>
        <v>8.2861330317014943</v>
      </c>
      <c r="AZ21" s="252">
        <f>'Table 4_Final Inputs'!AZ85</f>
        <v>-4.1929277800079694</v>
      </c>
      <c r="BA21" s="252">
        <f>'Table 4_Final Inputs'!BA85</f>
        <v>-6.0995560184843418</v>
      </c>
      <c r="BB21" s="252">
        <f>'Table 4_Final Inputs'!BB85</f>
        <v>-6.6114061582914747</v>
      </c>
      <c r="BC21" s="252">
        <f>'Table 4_Final Inputs'!BC85</f>
        <v>-4.138090600398808</v>
      </c>
      <c r="BD21" s="252">
        <f>'Table 4_Final Inputs'!BD85</f>
        <v>6.526260608684149</v>
      </c>
      <c r="BE21" s="252">
        <f>'Table 4_Final Inputs'!BE85</f>
        <v>9.1950748735940593</v>
      </c>
      <c r="BF21" s="252">
        <f>'Table 4_Final Inputs'!BF85</f>
        <v>8.3402720509842627</v>
      </c>
      <c r="BG21" s="252">
        <f>'Table 4_Final Inputs'!BG85</f>
        <v>7.0513762891571226</v>
      </c>
      <c r="BH21" s="252">
        <f>'Table 4_Final Inputs'!BH85</f>
        <v>7.6704402470362458</v>
      </c>
      <c r="BI21" s="252">
        <f>'Table 4_Final Inputs'!BI85</f>
        <v>6.7371951588945587</v>
      </c>
      <c r="BJ21" s="252">
        <f>'Table 4_Final Inputs'!BJ85</f>
        <v>7.7691638957218823</v>
      </c>
      <c r="BK21" s="252">
        <f>'Table 4_Final Inputs'!BK85</f>
        <v>12.475997919078154</v>
      </c>
      <c r="BL21" s="252">
        <f>'Table 4_Final Inputs'!BL85</f>
        <v>9.9419594602654335</v>
      </c>
      <c r="BM21" s="252">
        <f>'Table 4_Final Inputs'!BM85</f>
        <v>8.5019019653490311</v>
      </c>
      <c r="BN21" s="252">
        <f>'Table 4_Final Inputs'!BN85</f>
        <v>7.0782339147972326</v>
      </c>
      <c r="BO21" s="252">
        <f>'Table 4_Final Inputs'!BO85</f>
        <v>2.5813418901783618</v>
      </c>
      <c r="BP21" s="252">
        <f>'Table 4_Final Inputs'!BP85</f>
        <v>-0.62528618493139299</v>
      </c>
      <c r="BQ21" s="252">
        <f>'Table 4_Final Inputs'!BQ85</f>
        <v>1.336918906297778</v>
      </c>
      <c r="BR21" s="252">
        <f>'Table 4_Final Inputs'!BR85</f>
        <v>4.2195722665795818</v>
      </c>
      <c r="BS21" s="252">
        <f>'Table 4_Final Inputs'!BS85</f>
        <v>8.3228827343074379</v>
      </c>
      <c r="BT21" s="252">
        <f>'Table 4_Final Inputs'!BT85</f>
        <v>12.3852466036784</v>
      </c>
      <c r="BU21" s="252">
        <f>'Table 4_Final Inputs'!BU85</f>
        <v>12.760288865973568</v>
      </c>
      <c r="BV21" s="252">
        <f>'Table 4_Final Inputs'!BV85</f>
        <v>9.3493181684712212</v>
      </c>
      <c r="BW21" s="252">
        <f>'Table 4_Final Inputs'!BW85</f>
        <v>-4.1558196879052645</v>
      </c>
      <c r="BX21" s="252">
        <f>'Table 4_Final Inputs'!BX85</f>
        <v>-15.502187076019128</v>
      </c>
      <c r="BY21" s="252">
        <f>'Table 4_Final Inputs'!BY85</f>
        <v>-29.149658976431546</v>
      </c>
      <c r="BZ21" s="252">
        <f>'Table 4_Final Inputs'!BZ85</f>
        <v>-37.405942278152985</v>
      </c>
      <c r="CA21" s="252">
        <f>'Table 4_Final Inputs'!CA85</f>
        <v>-38.226662694821137</v>
      </c>
      <c r="CB21" s="252">
        <f>'Table 4_Final Inputs'!CB85</f>
        <v>-37.996002156001971</v>
      </c>
      <c r="CC21" s="252">
        <f>'Table 4_Final Inputs'!CC85</f>
        <v>-37.399264781972839</v>
      </c>
      <c r="CD21" s="252">
        <f>'Table 4_Final Inputs'!CD85</f>
        <v>-42.416081684834445</v>
      </c>
      <c r="CE21" s="252">
        <f>'Table 4_Final Inputs'!CE85</f>
        <v>-48.820095430690067</v>
      </c>
      <c r="CF21" s="252">
        <f>'Table 4_Final Inputs'!CF85</f>
        <v>-55.458090411285632</v>
      </c>
      <c r="CG21" s="252">
        <f>'Table 4_Final Inputs'!CG85</f>
        <v>-58.270738109932665</v>
      </c>
      <c r="CH21" s="252">
        <f>'Table 4_Final Inputs'!CH85</f>
        <v>-58.072489574764816</v>
      </c>
      <c r="CI21" s="252">
        <f>'Table 4_Final Inputs'!CI85</f>
        <v>-56.49202830995231</v>
      </c>
      <c r="CJ21" s="252">
        <f>'Table 4_Final Inputs'!CJ85</f>
        <v>-48.976834589160326</v>
      </c>
      <c r="CK21" s="252">
        <f>'Table 4_Final Inputs'!CK85</f>
        <v>-31.432525769899822</v>
      </c>
      <c r="CL21" s="252">
        <f>'Table 4_Final Inputs'!CL85</f>
        <v>-14.345561633746668</v>
      </c>
      <c r="CM21" s="252">
        <f>'Table 4_Final Inputs'!CM85</f>
        <v>0.99190817391658292</v>
      </c>
      <c r="CN21" s="252">
        <f>'Table 4_Final Inputs'!CN85</f>
        <v>5.1826843355892187</v>
      </c>
      <c r="CO21" s="252">
        <f>'Table 4_Final Inputs'!CO85</f>
        <v>-8.6166099128892597</v>
      </c>
      <c r="CP21" s="252">
        <f>'Table 4_Final Inputs'!CP85</f>
        <v>-11.956803466243167</v>
      </c>
      <c r="CQ21" s="252">
        <f>'Table 4_Final Inputs'!CQ85</f>
        <v>-11.90600722515992</v>
      </c>
      <c r="CR21" s="252">
        <f>'Table 4_Final Inputs'!CR85</f>
        <v>2.8509991094200933</v>
      </c>
      <c r="CS21" s="252">
        <f>'Table 4_Final Inputs'!CS85</f>
        <v>15.497827599886405</v>
      </c>
      <c r="CT21" s="252">
        <f>'Table 4_Final Inputs'!CT85</f>
        <v>25.563874583792668</v>
      </c>
      <c r="CU21" s="252">
        <f>'Table 4_Final Inputs'!CU85</f>
        <v>42.823958602307663</v>
      </c>
      <c r="CV21" s="252">
        <f>'Table 4_Final Inputs'!CV85</f>
        <v>34.068644971076004</v>
      </c>
      <c r="CW21" s="252">
        <f>'Table 4_Final Inputs'!CW85</f>
        <v>32.578300524732654</v>
      </c>
      <c r="CX21" s="252">
        <f>'Table 4_Final Inputs'!CX85</f>
        <v>31.224561044841938</v>
      </c>
      <c r="CY21" s="252">
        <f>'Table 4_Final Inputs'!CY85</f>
        <v>22.388483082531639</v>
      </c>
      <c r="CZ21" s="252">
        <f>'Table 4_Final Inputs'!CZ85</f>
        <v>22.214511170810336</v>
      </c>
      <c r="DA21" s="252">
        <f>'Table 4_Final Inputs'!DA85</f>
        <v>16.576388700284717</v>
      </c>
      <c r="DB21" s="252">
        <f>'Table 4_Final Inputs'!DB85</f>
        <v>17.811732077434407</v>
      </c>
      <c r="DC21" s="252">
        <f>'Table 4_Final Inputs'!DC85</f>
        <v>16.276075876488321</v>
      </c>
      <c r="DD21" s="252">
        <f>'Table 4_Final Inputs'!DD85</f>
        <v>12.477656024323004</v>
      </c>
      <c r="DE21" s="252">
        <f>'Table 4_Final Inputs'!DE85</f>
        <v>12.966029030290196</v>
      </c>
      <c r="DF21" s="252">
        <f>'Table 4_Final Inputs'!DF85</f>
        <v>6.0716158093012851</v>
      </c>
      <c r="DG21" s="252">
        <f>'Table 4_Final Inputs'!DG85</f>
        <v>2.879979048055834</v>
      </c>
      <c r="DH21" s="252">
        <f>'Table 4_Final Inputs'!DH85</f>
        <v>-1.0129339103388497</v>
      </c>
      <c r="DI21" s="252">
        <f>'Table 4_Final Inputs'!DI85</f>
        <v>7.7624814629054235</v>
      </c>
      <c r="DJ21" s="252">
        <f>'Table 4_Final Inputs'!DJ85</f>
        <v>7.3722121875845481</v>
      </c>
      <c r="DK21" s="252">
        <f>'Table 4_Final Inputs'!DK85</f>
        <v>7.7978872880072121</v>
      </c>
      <c r="DL21" s="252">
        <f>'Table 4_Final Inputs'!DL85</f>
        <v>14.620806864545955</v>
      </c>
      <c r="DM21" s="252">
        <f>'Table 4_Final Inputs'!DM85</f>
        <v>4.2414674273910409</v>
      </c>
      <c r="DN21" s="252">
        <f>'Table 4_Final Inputs'!DN85</f>
        <v>7.5445761329798797</v>
      </c>
      <c r="DO21" s="252">
        <f>'Table 4_Final Inputs'!DO85</f>
        <v>9.4822055079513881</v>
      </c>
      <c r="DP21" s="252">
        <f>'Table 4_Final Inputs'!DP85</f>
        <v>4.5810355445841511</v>
      </c>
      <c r="DQ21" s="252">
        <f>'Table 4_Final Inputs'!DQ85</f>
        <v>5.5024488461077974</v>
      </c>
      <c r="DR21" s="252">
        <f>'Table 4_Final Inputs'!DR85</f>
        <v>3.2085444322296985</v>
      </c>
      <c r="DS21" s="252">
        <f>'Table 4_Final Inputs'!DS85</f>
        <v>2.5225947468969832</v>
      </c>
      <c r="DT21" s="252">
        <f>'Table 4_Final Inputs'!DT85</f>
        <v>0.24741018401984735</v>
      </c>
      <c r="DU21" s="252">
        <f>'Table 4_Final Inputs'!DU85</f>
        <v>-3.2862213027074918</v>
      </c>
      <c r="DV21" s="252">
        <f>'Table 4_Final Inputs'!DV85</f>
        <v>-7.6011010643310648</v>
      </c>
      <c r="DW21" s="252">
        <f>'Table 4_Final Inputs'!DW85</f>
        <v>-11.02510867718903</v>
      </c>
      <c r="DX21" s="252">
        <f>'Table 4_Final Inputs'!DX85</f>
        <v>-6.5166677278313685</v>
      </c>
      <c r="DY21" s="252">
        <f>'Table 4_Final Inputs'!DY85</f>
        <v>0.62474065010096202</v>
      </c>
      <c r="DZ21" s="252">
        <f>'Table 4_Final Inputs'!DZ85</f>
        <v>0.39113271890436768</v>
      </c>
      <c r="EA21" s="252">
        <f>'Table 4_Final Inputs'!EA85</f>
        <v>4.8432441496238416</v>
      </c>
      <c r="EB21" s="252">
        <f>'Table 4_Final Inputs'!EB85</f>
        <v>10.917802578321705</v>
      </c>
    </row>
    <row r="22" spans="1:132" s="30" customFormat="1" x14ac:dyDescent="0.3">
      <c r="A22" s="30" t="s">
        <v>167</v>
      </c>
      <c r="B22" s="9" t="s">
        <v>155</v>
      </c>
      <c r="C22" s="136" t="s">
        <v>162</v>
      </c>
      <c r="D22" s="30" t="s">
        <v>163</v>
      </c>
      <c r="E22" s="30" t="s">
        <v>142</v>
      </c>
      <c r="F22" s="30" t="s">
        <v>143</v>
      </c>
      <c r="G22" s="30">
        <v>19820</v>
      </c>
      <c r="H22" s="114">
        <v>30041</v>
      </c>
      <c r="I22" s="251"/>
      <c r="J22" s="251"/>
      <c r="K22" s="251"/>
      <c r="L22" s="251"/>
      <c r="M22" s="251"/>
      <c r="N22" s="251"/>
      <c r="O22" s="251"/>
      <c r="P22" s="252">
        <f>'Table 4_Final Inputs'!P86</f>
        <v>-7.4068924986610583</v>
      </c>
      <c r="Q22" s="252">
        <f>'Table 4_Final Inputs'!Q86</f>
        <v>20.016375411611193</v>
      </c>
      <c r="R22" s="252">
        <f>'Table 4_Final Inputs'!R86</f>
        <v>26.086509068752594</v>
      </c>
      <c r="S22" s="252">
        <f>'Table 4_Final Inputs'!S86</f>
        <v>24.954211481328848</v>
      </c>
      <c r="T22" s="252">
        <f>'Table 4_Final Inputs'!T86</f>
        <v>22.779070874407804</v>
      </c>
      <c r="U22" s="252">
        <f>'Table 4_Final Inputs'!U86</f>
        <v>10.968507796960001</v>
      </c>
      <c r="V22" s="252">
        <f>'Table 4_Final Inputs'!V86</f>
        <v>7.7268672714243705</v>
      </c>
      <c r="W22" s="252">
        <f>'Table 4_Final Inputs'!W86</f>
        <v>9.2999208468722419</v>
      </c>
      <c r="X22" s="252">
        <f>'Table 4_Final Inputs'!X86</f>
        <v>9.0055765956537019</v>
      </c>
      <c r="Y22" s="252">
        <f>'Table 4_Final Inputs'!Y86</f>
        <v>13.667865305980269</v>
      </c>
      <c r="Z22" s="252">
        <f>'Table 4_Final Inputs'!Z86</f>
        <v>21.381350041458653</v>
      </c>
      <c r="AA22" s="252">
        <f>'Table 4_Final Inputs'!AA86</f>
        <v>21.106087568215379</v>
      </c>
      <c r="AB22" s="252">
        <f>'Table 4_Final Inputs'!AB86</f>
        <v>17.947299696008997</v>
      </c>
      <c r="AC22" s="252">
        <f>'Table 4_Final Inputs'!AC86</f>
        <v>10.177435990016072</v>
      </c>
      <c r="AD22" s="252">
        <f>'Table 4_Final Inputs'!AD86</f>
        <v>1.4031696672588356</v>
      </c>
      <c r="AE22" s="252">
        <f>'Table 4_Final Inputs'!AE86</f>
        <v>-0.36425433700050674</v>
      </c>
      <c r="AF22" s="252">
        <f>'Table 4_Final Inputs'!AF86</f>
        <v>0.38292585027104264</v>
      </c>
      <c r="AG22" s="252">
        <f>'Table 4_Final Inputs'!AG86</f>
        <v>7.7699286379322521</v>
      </c>
      <c r="AH22" s="252">
        <f>'Table 4_Final Inputs'!AH86</f>
        <v>13.459294247775528</v>
      </c>
      <c r="AI22" s="252">
        <f>'Table 4_Final Inputs'!AI86</f>
        <v>16.172429375538403</v>
      </c>
      <c r="AJ22" s="252">
        <f>'Table 4_Final Inputs'!AJ86</f>
        <v>14.760881030404887</v>
      </c>
      <c r="AK22" s="252">
        <f>'Table 4_Final Inputs'!AK86</f>
        <v>9.8018311680320771</v>
      </c>
      <c r="AL22" s="252">
        <f>'Table 4_Final Inputs'!AL86</f>
        <v>5.5268946888907013</v>
      </c>
      <c r="AM22" s="252">
        <f>'Table 4_Final Inputs'!AM86</f>
        <v>0.91996277253633996</v>
      </c>
      <c r="AN22" s="252">
        <f>'Table 4_Final Inputs'!AN86</f>
        <v>-0.40375695688657759</v>
      </c>
      <c r="AO22" s="252">
        <f>'Table 4_Final Inputs'!AO86</f>
        <v>0.41327086380016043</v>
      </c>
      <c r="AP22" s="252">
        <f>'Table 4_Final Inputs'!AP86</f>
        <v>4.2804895486743169</v>
      </c>
      <c r="AQ22" s="252">
        <f>'Table 4_Final Inputs'!AQ86</f>
        <v>6.0336207834069562</v>
      </c>
      <c r="AR22" s="252">
        <f>'Table 4_Final Inputs'!AR86</f>
        <v>14.23710695727708</v>
      </c>
      <c r="AS22" s="252">
        <f>'Table 4_Final Inputs'!AS86</f>
        <v>10.194073065476635</v>
      </c>
      <c r="AT22" s="252">
        <f>'Table 4_Final Inputs'!AT86</f>
        <v>6.3092425365913609</v>
      </c>
      <c r="AU22" s="252">
        <f>'Table 4_Final Inputs'!AU86</f>
        <v>6.0252752474372153</v>
      </c>
      <c r="AV22" s="252">
        <f>'Table 4_Final Inputs'!AV86</f>
        <v>-2.7972721491587671</v>
      </c>
      <c r="AW22" s="252">
        <f>'Table 4_Final Inputs'!AW86</f>
        <v>-0.40444602014129927</v>
      </c>
      <c r="AX22" s="252">
        <f>'Table 4_Final Inputs'!AX86</f>
        <v>-0.71752846393564385</v>
      </c>
      <c r="AY22" s="252">
        <f>'Table 4_Final Inputs'!AY86</f>
        <v>-3.286060959538653</v>
      </c>
      <c r="AZ22" s="252">
        <f>'Table 4_Final Inputs'!AZ86</f>
        <v>-7.3339998912341429</v>
      </c>
      <c r="BA22" s="252">
        <f>'Table 4_Final Inputs'!BA86</f>
        <v>-12.024949068801071</v>
      </c>
      <c r="BB22" s="252">
        <f>'Table 4_Final Inputs'!BB86</f>
        <v>-15.153877417451195</v>
      </c>
      <c r="BC22" s="252">
        <f>'Table 4_Final Inputs'!BC86</f>
        <v>-14.090354505783957</v>
      </c>
      <c r="BD22" s="252">
        <f>'Table 4_Final Inputs'!BD86</f>
        <v>-9.2607238856712861</v>
      </c>
      <c r="BE22" s="252">
        <f>'Table 4_Final Inputs'!BE86</f>
        <v>-4.0171517961623833</v>
      </c>
      <c r="BF22" s="252">
        <f>'Table 4_Final Inputs'!BF86</f>
        <v>0.58208211343606875</v>
      </c>
      <c r="BG22" s="252">
        <f>'Table 4_Final Inputs'!BG86</f>
        <v>2.4283070534636275</v>
      </c>
      <c r="BH22" s="252">
        <f>'Table 4_Final Inputs'!BH86</f>
        <v>7.6663776231398879</v>
      </c>
      <c r="BI22" s="252">
        <f>'Table 4_Final Inputs'!BI86</f>
        <v>6.5474412283649421</v>
      </c>
      <c r="BJ22" s="252">
        <f>'Table 4_Final Inputs'!BJ86</f>
        <v>7.3380560219563504</v>
      </c>
      <c r="BK22" s="252">
        <f>'Table 4_Final Inputs'!BK86</f>
        <v>11.953995444216094</v>
      </c>
      <c r="BL22" s="252">
        <f>'Table 4_Final Inputs'!BL86</f>
        <v>10.697005984507348</v>
      </c>
      <c r="BM22" s="252">
        <f>'Table 4_Final Inputs'!BM86</f>
        <v>16.89146731965284</v>
      </c>
      <c r="BN22" s="252">
        <f>'Table 4_Final Inputs'!BN86</f>
        <v>18.418115052216937</v>
      </c>
      <c r="BO22" s="252">
        <f>'Table 4_Final Inputs'!BO86</f>
        <v>12.277358660151046</v>
      </c>
      <c r="BP22" s="252">
        <f>'Table 4_Final Inputs'!BP86</f>
        <v>7.8769512982890113</v>
      </c>
      <c r="BQ22" s="252">
        <f>'Table 4_Final Inputs'!BQ86</f>
        <v>1.8936981314849795</v>
      </c>
      <c r="BR22" s="252">
        <f>'Table 4_Final Inputs'!BR86</f>
        <v>-3.454216086970161</v>
      </c>
      <c r="BS22" s="252">
        <f>'Table 4_Final Inputs'!BS86</f>
        <v>-6.5574379126796947</v>
      </c>
      <c r="BT22" s="252">
        <f>'Table 4_Final Inputs'!BT86</f>
        <v>-12.599389724667517</v>
      </c>
      <c r="BU22" s="252">
        <f>'Table 4_Final Inputs'!BU86</f>
        <v>-23.143035434360534</v>
      </c>
      <c r="BV22" s="252">
        <f>'Table 4_Final Inputs'!BV86</f>
        <v>-28.494430898037375</v>
      </c>
      <c r="BW22" s="252">
        <f>'Table 4_Final Inputs'!BW86</f>
        <v>-36.350927443645695</v>
      </c>
      <c r="BX22" s="252">
        <f>'Table 4_Final Inputs'!BX86</f>
        <v>-41.444854332660633</v>
      </c>
      <c r="BY22" s="252">
        <f>'Table 4_Final Inputs'!BY86</f>
        <v>-44.201772259283153</v>
      </c>
      <c r="BZ22" s="252">
        <f>'Table 4_Final Inputs'!BZ86</f>
        <v>-48.774625065545472</v>
      </c>
      <c r="CA22" s="252">
        <f>'Table 4_Final Inputs'!CA86</f>
        <v>-49.324830260063933</v>
      </c>
      <c r="CB22" s="252">
        <f>'Table 4_Final Inputs'!CB86</f>
        <v>-48.73473212219556</v>
      </c>
      <c r="CC22" s="252">
        <f>'Table 4_Final Inputs'!CC86</f>
        <v>-48.198543160415213</v>
      </c>
      <c r="CD22" s="252">
        <f>'Table 4_Final Inputs'!CD86</f>
        <v>-47.610650118080663</v>
      </c>
      <c r="CE22" s="252">
        <f>'Table 4_Final Inputs'!CE86</f>
        <v>-48.636774002370252</v>
      </c>
      <c r="CF22" s="252">
        <f>'Table 4_Final Inputs'!CF86</f>
        <v>-48.735408127398713</v>
      </c>
      <c r="CG22" s="252">
        <f>'Table 4_Final Inputs'!CG86</f>
        <v>-51.426371061720332</v>
      </c>
      <c r="CH22" s="252">
        <f>'Table 4_Final Inputs'!CH86</f>
        <v>-53.419400822267136</v>
      </c>
      <c r="CI22" s="252">
        <f>'Table 4_Final Inputs'!CI86</f>
        <v>-50.92759361538176</v>
      </c>
      <c r="CJ22" s="252">
        <f>'Table 4_Final Inputs'!CJ86</f>
        <v>-42.862451985231644</v>
      </c>
      <c r="CK22" s="252">
        <f>'Table 4_Final Inputs'!CK86</f>
        <v>-7.4856664835421096</v>
      </c>
      <c r="CL22" s="252">
        <f>'Table 4_Final Inputs'!CL86</f>
        <v>31.1118762027833</v>
      </c>
      <c r="CM22" s="252">
        <f>'Table 4_Final Inputs'!CM86</f>
        <v>77.139625234846008</v>
      </c>
      <c r="CN22" s="252">
        <f>'Table 4_Final Inputs'!CN86</f>
        <v>105.29644646608381</v>
      </c>
      <c r="CO22" s="252">
        <f>'Table 4_Final Inputs'!CO86</f>
        <v>68.335794976131126</v>
      </c>
      <c r="CP22" s="252">
        <f>'Table 4_Final Inputs'!CP86</f>
        <v>58.047959130779269</v>
      </c>
      <c r="CQ22" s="252">
        <f>'Table 4_Final Inputs'!CQ86</f>
        <v>33.437567173617637</v>
      </c>
      <c r="CR22" s="252">
        <f>'Table 4_Final Inputs'!CR86</f>
        <v>30.224688839349461</v>
      </c>
      <c r="CS22" s="252">
        <f>'Table 4_Final Inputs'!CS86</f>
        <v>31.606989047239963</v>
      </c>
      <c r="CT22" s="252">
        <f>'Table 4_Final Inputs'!CT86</f>
        <v>35.729886480678417</v>
      </c>
      <c r="CU22" s="252">
        <f>'Table 4_Final Inputs'!CU86</f>
        <v>51.19947008655096</v>
      </c>
      <c r="CV22" s="252">
        <f>'Table 4_Final Inputs'!CV86</f>
        <v>40.838282458567939</v>
      </c>
      <c r="CW22" s="252">
        <f>'Table 4_Final Inputs'!CW86</f>
        <v>41.082776302262033</v>
      </c>
      <c r="CX22" s="252">
        <f>'Table 4_Final Inputs'!CX86</f>
        <v>35.21263745848087</v>
      </c>
      <c r="CY22" s="252">
        <f>'Table 4_Final Inputs'!CY86</f>
        <v>28.410847102263766</v>
      </c>
      <c r="CZ22" s="252">
        <f>'Table 4_Final Inputs'!CZ86</f>
        <v>27.240503345346152</v>
      </c>
      <c r="DA22" s="252">
        <f>'Table 4_Final Inputs'!DA86</f>
        <v>14.231544487575384</v>
      </c>
      <c r="DB22" s="252">
        <f>'Table 4_Final Inputs'!DB86</f>
        <v>10.411281386808611</v>
      </c>
      <c r="DC22" s="252">
        <f>'Table 4_Final Inputs'!DC86</f>
        <v>2.6153622553001838</v>
      </c>
      <c r="DD22" s="252">
        <f>'Table 4_Final Inputs'!DD86</f>
        <v>-6.1112112921584822</v>
      </c>
      <c r="DE22" s="252">
        <f>'Table 4_Final Inputs'!DE86</f>
        <v>-6.3010549695945883</v>
      </c>
      <c r="DF22" s="252">
        <f>'Table 4_Final Inputs'!DF86</f>
        <v>-10.25572584421219</v>
      </c>
      <c r="DG22" s="252">
        <f>'Table 4_Final Inputs'!DG86</f>
        <v>-5.9173286718163434</v>
      </c>
      <c r="DH22" s="252">
        <f>'Table 4_Final Inputs'!DH86</f>
        <v>3.1220173521015733</v>
      </c>
      <c r="DI22" s="252">
        <f>'Table 4_Final Inputs'!DI86</f>
        <v>24.773060366552816</v>
      </c>
      <c r="DJ22" s="252">
        <f>'Table 4_Final Inputs'!DJ86</f>
        <v>31.993199821358782</v>
      </c>
      <c r="DK22" s="252">
        <f>'Table 4_Final Inputs'!DK86</f>
        <v>27.596397165304882</v>
      </c>
      <c r="DL22" s="252">
        <f>'Table 4_Final Inputs'!DL86</f>
        <v>23.084457299178176</v>
      </c>
      <c r="DM22" s="252">
        <f>'Table 4_Final Inputs'!DM86</f>
        <v>6.9273810755735248</v>
      </c>
      <c r="DN22" s="252">
        <f>'Table 4_Final Inputs'!DN86</f>
        <v>9.9824540074211736</v>
      </c>
      <c r="DO22" s="252">
        <f>'Table 4_Final Inputs'!DO86</f>
        <v>15.092499106662471</v>
      </c>
      <c r="DP22" s="252">
        <f>'Table 4_Final Inputs'!DP86</f>
        <v>18.565311255714796</v>
      </c>
      <c r="DQ22" s="252">
        <f>'Table 4_Final Inputs'!DQ86</f>
        <v>15.974404645905379</v>
      </c>
      <c r="DR22" s="252">
        <f>'Table 4_Final Inputs'!DR86</f>
        <v>5.8978153139702973</v>
      </c>
      <c r="DS22" s="252">
        <f>'Table 4_Final Inputs'!DS86</f>
        <v>-0.26975847511301071</v>
      </c>
      <c r="DT22" s="252">
        <f>'Table 4_Final Inputs'!DT86</f>
        <v>-9.8784412496694607</v>
      </c>
      <c r="DU22" s="252">
        <f>'Table 4_Final Inputs'!DU86</f>
        <v>-15.662515456222087</v>
      </c>
      <c r="DV22" s="252">
        <f>'Table 4_Final Inputs'!DV86</f>
        <v>-18.868316969122141</v>
      </c>
      <c r="DW22" s="252">
        <f>'Table 4_Final Inputs'!DW86</f>
        <v>-18.151134444588308</v>
      </c>
      <c r="DX22" s="252">
        <f>'Table 4_Final Inputs'!DX86</f>
        <v>-12.116464188469628</v>
      </c>
      <c r="DY22" s="252">
        <f>'Table 4_Final Inputs'!DY86</f>
        <v>-0.33566255728142297</v>
      </c>
      <c r="DZ22" s="252">
        <f>'Table 4_Final Inputs'!DZ86</f>
        <v>-1.7611934576004031</v>
      </c>
      <c r="EA22" s="252">
        <f>'Table 4_Final Inputs'!EA86</f>
        <v>-3.3152125649301478</v>
      </c>
      <c r="EB22" s="252">
        <f>'Table 4_Final Inputs'!EB86</f>
        <v>5.3661963279214024</v>
      </c>
    </row>
    <row r="23" spans="1:132" s="30" customFormat="1" x14ac:dyDescent="0.3">
      <c r="A23" s="30" t="s">
        <v>164</v>
      </c>
      <c r="B23" s="9" t="s">
        <v>149</v>
      </c>
      <c r="C23" s="136" t="s">
        <v>162</v>
      </c>
      <c r="D23" s="30" t="s">
        <v>163</v>
      </c>
      <c r="E23" s="30" t="s">
        <v>142</v>
      </c>
      <c r="F23" s="30" t="s">
        <v>143</v>
      </c>
      <c r="G23" s="30">
        <v>31080</v>
      </c>
      <c r="H23" s="114">
        <v>30041</v>
      </c>
      <c r="I23" s="251"/>
      <c r="J23" s="251"/>
      <c r="K23" s="251"/>
      <c r="L23" s="251"/>
      <c r="M23" s="251"/>
      <c r="N23" s="251"/>
      <c r="O23" s="251"/>
      <c r="P23" s="252">
        <f>'Table 4_Final Inputs'!P87</f>
        <v>-21.621722660657667</v>
      </c>
      <c r="Q23" s="252">
        <f>'Table 4_Final Inputs'!Q87</f>
        <v>7.8362294996287094</v>
      </c>
      <c r="R23" s="252">
        <f>'Table 4_Final Inputs'!R87</f>
        <v>11.479792771458211</v>
      </c>
      <c r="S23" s="252">
        <f>'Table 4_Final Inputs'!S87</f>
        <v>10.45088754669916</v>
      </c>
      <c r="T23" s="252">
        <f>'Table 4_Final Inputs'!T87</f>
        <v>5.8167066471568996</v>
      </c>
      <c r="U23" s="252">
        <f>'Table 4_Final Inputs'!U87</f>
        <v>-6.5800353417749662</v>
      </c>
      <c r="V23" s="252">
        <f>'Table 4_Final Inputs'!V87</f>
        <v>-10.383031470501033</v>
      </c>
      <c r="W23" s="252">
        <f>'Table 4_Final Inputs'!W87</f>
        <v>-14.533528505290711</v>
      </c>
      <c r="X23" s="252">
        <f>'Table 4_Final Inputs'!X87</f>
        <v>-13.926044086946657</v>
      </c>
      <c r="Y23" s="252">
        <f>'Table 4_Final Inputs'!Y87</f>
        <v>-1.3354567480413486</v>
      </c>
      <c r="Z23" s="252">
        <f>'Table 4_Final Inputs'!Z87</f>
        <v>12.143441847325427</v>
      </c>
      <c r="AA23" s="252">
        <f>'Table 4_Final Inputs'!AA87</f>
        <v>30.849458642200428</v>
      </c>
      <c r="AB23" s="252">
        <f>'Table 4_Final Inputs'!AB87</f>
        <v>39.271966923763877</v>
      </c>
      <c r="AC23" s="252">
        <f>'Table 4_Final Inputs'!AC87</f>
        <v>21.578110223600998</v>
      </c>
      <c r="AD23" s="252">
        <f>'Table 4_Final Inputs'!AD87</f>
        <v>6.9661988073288859</v>
      </c>
      <c r="AE23" s="252">
        <f>'Table 4_Final Inputs'!AE87</f>
        <v>-6.6353426034786569</v>
      </c>
      <c r="AF23" s="252">
        <f>'Table 4_Final Inputs'!AF87</f>
        <v>-12.9340298654924</v>
      </c>
      <c r="AG23" s="252">
        <f>'Table 4_Final Inputs'!AG87</f>
        <v>-4.8413710917168906</v>
      </c>
      <c r="AH23" s="252">
        <f>'Table 4_Final Inputs'!AH87</f>
        <v>1.5027148849404748</v>
      </c>
      <c r="AI23" s="252">
        <f>'Table 4_Final Inputs'!AI87</f>
        <v>8.6369026371648072</v>
      </c>
      <c r="AJ23" s="252">
        <f>'Table 4_Final Inputs'!AJ87</f>
        <v>11.075111260514523</v>
      </c>
      <c r="AK23" s="252">
        <f>'Table 4_Final Inputs'!AK87</f>
        <v>14.430182434595826</v>
      </c>
      <c r="AL23" s="252">
        <f>'Table 4_Final Inputs'!AL87</f>
        <v>18.401248237064181</v>
      </c>
      <c r="AM23" s="252">
        <f>'Table 4_Final Inputs'!AM87</f>
        <v>17.543745890185498</v>
      </c>
      <c r="AN23" s="252">
        <f>'Table 4_Final Inputs'!AN87</f>
        <v>25.770489700421507</v>
      </c>
      <c r="AO23" s="252">
        <f>'Table 4_Final Inputs'!AO87</f>
        <v>17.366946343409019</v>
      </c>
      <c r="AP23" s="252">
        <f>'Table 4_Final Inputs'!AP87</f>
        <v>10.395820476086101</v>
      </c>
      <c r="AQ23" s="252">
        <f>'Table 4_Final Inputs'!AQ87</f>
        <v>7.9076504877779241</v>
      </c>
      <c r="AR23" s="252">
        <f>'Table 4_Final Inputs'!AR87</f>
        <v>-4.4611047559850707</v>
      </c>
      <c r="AS23" s="252">
        <f>'Table 4_Final Inputs'!AS87</f>
        <v>-3.6338254558559617</v>
      </c>
      <c r="AT23" s="252">
        <f>'Table 4_Final Inputs'!AT87</f>
        <v>1.4456179486306637</v>
      </c>
      <c r="AU23" s="252">
        <f>'Table 4_Final Inputs'!AU87</f>
        <v>2.386640123060543</v>
      </c>
      <c r="AV23" s="252">
        <f>'Table 4_Final Inputs'!AV87</f>
        <v>8.9371224337272217</v>
      </c>
      <c r="AW23" s="252">
        <f>'Table 4_Final Inputs'!AW87</f>
        <v>12.300895691607067</v>
      </c>
      <c r="AX23" s="252">
        <f>'Table 4_Final Inputs'!AX87</f>
        <v>7.6875389574826576</v>
      </c>
      <c r="AY23" s="252">
        <f>'Table 4_Final Inputs'!AY87</f>
        <v>3.6991341038291701</v>
      </c>
      <c r="AZ23" s="252">
        <f>'Table 4_Final Inputs'!AZ87</f>
        <v>2.9931302302389997</v>
      </c>
      <c r="BA23" s="252">
        <f>'Table 4_Final Inputs'!BA87</f>
        <v>-0.12808396501158911</v>
      </c>
      <c r="BB23" s="252">
        <f>'Table 4_Final Inputs'!BB87</f>
        <v>-1.6173087088699658</v>
      </c>
      <c r="BC23" s="252">
        <f>'Table 4_Final Inputs'!BC87</f>
        <v>0.56798185525037426</v>
      </c>
      <c r="BD23" s="252">
        <f>'Table 4_Final Inputs'!BD87</f>
        <v>-4.1304687049650974</v>
      </c>
      <c r="BE23" s="252">
        <f>'Table 4_Final Inputs'!BE87</f>
        <v>-3.941084986279709</v>
      </c>
      <c r="BF23" s="252">
        <f>'Table 4_Final Inputs'!BF87</f>
        <v>-2.5023344971345622</v>
      </c>
      <c r="BG23" s="252">
        <f>'Table 4_Final Inputs'!BG87</f>
        <v>1.1701407949468459</v>
      </c>
      <c r="BH23" s="252">
        <f>'Table 4_Final Inputs'!BH87</f>
        <v>10.032777483463839</v>
      </c>
      <c r="BI23" s="252">
        <f>'Table 4_Final Inputs'!BI87</f>
        <v>9.6801766510482743</v>
      </c>
      <c r="BJ23" s="252">
        <f>'Table 4_Final Inputs'!BJ87</f>
        <v>14.102276602679826</v>
      </c>
      <c r="BK23" s="252">
        <f>'Table 4_Final Inputs'!BK87</f>
        <v>11.514733761377585</v>
      </c>
      <c r="BL23" s="252">
        <f>'Table 4_Final Inputs'!BL87</f>
        <v>14.289405718507536</v>
      </c>
      <c r="BM23" s="252">
        <f>'Table 4_Final Inputs'!BM87</f>
        <v>20.885914045062986</v>
      </c>
      <c r="BN23" s="252">
        <f>'Table 4_Final Inputs'!BN87</f>
        <v>18.419206025307716</v>
      </c>
      <c r="BO23" s="252">
        <f>'Table 4_Final Inputs'!BO87</f>
        <v>18.959822855197313</v>
      </c>
      <c r="BP23" s="252">
        <f>'Table 4_Final Inputs'!BP87</f>
        <v>6.0128127166665113</v>
      </c>
      <c r="BQ23" s="252">
        <f>'Table 4_Final Inputs'!BQ87</f>
        <v>-6.0225998003745378</v>
      </c>
      <c r="BR23" s="252">
        <f>'Table 4_Final Inputs'!BR87</f>
        <v>-10.366447759524561</v>
      </c>
      <c r="BS23" s="252">
        <f>'Table 4_Final Inputs'!BS87</f>
        <v>-10.6506374380988</v>
      </c>
      <c r="BT23" s="252">
        <f>'Table 4_Final Inputs'!BT87</f>
        <v>-5.5791573590256212</v>
      </c>
      <c r="BU23" s="252">
        <f>'Table 4_Final Inputs'!BU87</f>
        <v>4.3559716596206597</v>
      </c>
      <c r="BV23" s="252">
        <f>'Table 4_Final Inputs'!BV87</f>
        <v>8.9152497632763552</v>
      </c>
      <c r="BW23" s="252">
        <f>'Table 4_Final Inputs'!BW87</f>
        <v>1.0226862599002251</v>
      </c>
      <c r="BX23" s="252">
        <f>'Table 4_Final Inputs'!BX87</f>
        <v>-9.4938250572106178</v>
      </c>
      <c r="BY23" s="252">
        <f>'Table 4_Final Inputs'!BY87</f>
        <v>-23.144379543491176</v>
      </c>
      <c r="BZ23" s="252">
        <f>'Table 4_Final Inputs'!BZ87</f>
        <v>-31.111116224528001</v>
      </c>
      <c r="CA23" s="252">
        <f>'Table 4_Final Inputs'!CA87</f>
        <v>-32.482610694637749</v>
      </c>
      <c r="CB23" s="252">
        <f>'Table 4_Final Inputs'!CB87</f>
        <v>-32.839223519050954</v>
      </c>
      <c r="CC23" s="252">
        <f>'Table 4_Final Inputs'!CC87</f>
        <v>-32.190774724004029</v>
      </c>
      <c r="CD23" s="252">
        <f>'Table 4_Final Inputs'!CD87</f>
        <v>-36.249113458698751</v>
      </c>
      <c r="CE23" s="252">
        <f>'Table 4_Final Inputs'!CE87</f>
        <v>-40.948403711816795</v>
      </c>
      <c r="CF23" s="252">
        <f>'Table 4_Final Inputs'!CF87</f>
        <v>-42.895423297627111</v>
      </c>
      <c r="CG23" s="252">
        <f>'Table 4_Final Inputs'!CG87</f>
        <v>-46.080629360792848</v>
      </c>
      <c r="CH23" s="252">
        <f>'Table 4_Final Inputs'!CH87</f>
        <v>-43.517874772240802</v>
      </c>
      <c r="CI23" s="252">
        <f>'Table 4_Final Inputs'!CI87</f>
        <v>-37.046480438489091</v>
      </c>
      <c r="CJ23" s="252">
        <f>'Table 4_Final Inputs'!CJ87</f>
        <v>-26.725758498527014</v>
      </c>
      <c r="CK23" s="252">
        <f>'Table 4_Final Inputs'!CK87</f>
        <v>-6.6369583788136524</v>
      </c>
      <c r="CL23" s="252">
        <f>'Table 4_Final Inputs'!CL87</f>
        <v>4.4267293460668107</v>
      </c>
      <c r="CM23" s="252">
        <f>'Table 4_Final Inputs'!CM87</f>
        <v>9.5166056710923641</v>
      </c>
      <c r="CN23" s="252">
        <f>'Table 4_Final Inputs'!CN87</f>
        <v>10.868510751654634</v>
      </c>
      <c r="CO23" s="252">
        <f>'Table 4_Final Inputs'!CO87</f>
        <v>10.360105859655381</v>
      </c>
      <c r="CP23" s="252">
        <f>'Table 4_Final Inputs'!CP87</f>
        <v>17.199773546889162</v>
      </c>
      <c r="CQ23" s="252">
        <f>'Table 4_Final Inputs'!CQ87</f>
        <v>15.871756210297189</v>
      </c>
      <c r="CR23" s="252">
        <f>'Table 4_Final Inputs'!CR87</f>
        <v>10.090276414619126</v>
      </c>
      <c r="CS23" s="252">
        <f>'Table 4_Final Inputs'!CS87</f>
        <v>-1.2516782114733565</v>
      </c>
      <c r="CT23" s="252">
        <f>'Table 4_Final Inputs'!CT87</f>
        <v>-10.270967170814268</v>
      </c>
      <c r="CU23" s="252">
        <f>'Table 4_Final Inputs'!CU87</f>
        <v>-1.1181998206808839</v>
      </c>
      <c r="CV23" s="252">
        <f>'Table 4_Final Inputs'!CV87</f>
        <v>20.27118102971734</v>
      </c>
      <c r="CW23" s="252">
        <f>'Table 4_Final Inputs'!CW87</f>
        <v>47.138024853076466</v>
      </c>
      <c r="CX23" s="252">
        <f>'Table 4_Final Inputs'!CX87</f>
        <v>63.473892468012885</v>
      </c>
      <c r="CY23" s="252">
        <f>'Table 4_Final Inputs'!CY87</f>
        <v>68.112913435594763</v>
      </c>
      <c r="CZ23" s="252">
        <f>'Table 4_Final Inputs'!CZ87</f>
        <v>47.449323440749872</v>
      </c>
      <c r="DA23" s="252">
        <f>'Table 4_Final Inputs'!DA87</f>
        <v>33.85637589547413</v>
      </c>
      <c r="DB23" s="252">
        <f>'Table 4_Final Inputs'!DB87</f>
        <v>35.35724818883498</v>
      </c>
      <c r="DC23" s="252">
        <f>'Table 4_Final Inputs'!DC87</f>
        <v>23.412485863715172</v>
      </c>
      <c r="DD23" s="252">
        <f>'Table 4_Final Inputs'!DD87</f>
        <v>20.992484869236893</v>
      </c>
      <c r="DE23" s="252">
        <f>'Table 4_Final Inputs'!DE87</f>
        <v>9.3801292197720016</v>
      </c>
      <c r="DF23" s="252">
        <f>'Table 4_Final Inputs'!DF87</f>
        <v>1.8113595968507736</v>
      </c>
      <c r="DG23" s="252">
        <f>'Table 4_Final Inputs'!DG87</f>
        <v>-9.6190670785484017E-2</v>
      </c>
      <c r="DH23" s="252">
        <f>'Table 4_Final Inputs'!DH87</f>
        <v>-1.6908273340308273</v>
      </c>
      <c r="DI23" s="252">
        <f>'Table 4_Final Inputs'!DI87</f>
        <v>5.5732888586435161</v>
      </c>
      <c r="DJ23" s="252">
        <f>'Table 4_Final Inputs'!DJ87</f>
        <v>3.0637561151542867</v>
      </c>
      <c r="DK23" s="252">
        <f>'Table 4_Final Inputs'!DK87</f>
        <v>5.9304592242539869</v>
      </c>
      <c r="DL23" s="252">
        <f>'Table 4_Final Inputs'!DL87</f>
        <v>9.1607002690083323</v>
      </c>
      <c r="DM23" s="252">
        <f>'Table 4_Final Inputs'!DM87</f>
        <v>9.5727200412828282</v>
      </c>
      <c r="DN23" s="252">
        <f>'Table 4_Final Inputs'!DN87</f>
        <v>19.343680861727336</v>
      </c>
      <c r="DO23" s="252">
        <f>'Table 4_Final Inputs'!DO87</f>
        <v>18.684478713708238</v>
      </c>
      <c r="DP23" s="252">
        <f>'Table 4_Final Inputs'!DP87</f>
        <v>19.073263628696594</v>
      </c>
      <c r="DQ23" s="252">
        <f>'Table 4_Final Inputs'!DQ87</f>
        <v>21.198775577319356</v>
      </c>
      <c r="DR23" s="252">
        <f>'Table 4_Final Inputs'!DR87</f>
        <v>11.763025436010057</v>
      </c>
      <c r="DS23" s="252">
        <f>'Table 4_Final Inputs'!DS87</f>
        <v>11.519927883928517</v>
      </c>
      <c r="DT23" s="252">
        <f>'Table 4_Final Inputs'!DT87</f>
        <v>2.1306529540899555</v>
      </c>
      <c r="DU23" s="252">
        <f>'Table 4_Final Inputs'!DU87</f>
        <v>-10.968371546367202</v>
      </c>
      <c r="DV23" s="252">
        <f>'Table 4_Final Inputs'!DV87</f>
        <v>-13.617454891675692</v>
      </c>
      <c r="DW23" s="252">
        <f>'Table 4_Final Inputs'!DW87</f>
        <v>-18.331806501538967</v>
      </c>
      <c r="DX23" s="252">
        <f>'Table 4_Final Inputs'!DX87</f>
        <v>-10.704991094231518</v>
      </c>
      <c r="DY23" s="252">
        <f>'Table 4_Final Inputs'!DY87</f>
        <v>4.447981629777054</v>
      </c>
      <c r="DZ23" s="252">
        <f>'Table 4_Final Inputs'!DZ87</f>
        <v>0.99177990959517637</v>
      </c>
      <c r="EA23" s="252">
        <f>'Table 4_Final Inputs'!EA87</f>
        <v>8.3377154368876809</v>
      </c>
      <c r="EB23" s="252">
        <f>'Table 4_Final Inputs'!EB87</f>
        <v>10.865262826910255</v>
      </c>
    </row>
    <row r="24" spans="1:132" s="30" customFormat="1" x14ac:dyDescent="0.3">
      <c r="A24" s="139" t="s">
        <v>166</v>
      </c>
      <c r="B24" s="9" t="s">
        <v>153</v>
      </c>
      <c r="C24" s="136" t="s">
        <v>162</v>
      </c>
      <c r="D24" s="30" t="s">
        <v>163</v>
      </c>
      <c r="E24" s="30" t="s">
        <v>142</v>
      </c>
      <c r="F24" s="30" t="s">
        <v>143</v>
      </c>
      <c r="G24" s="30">
        <v>37980</v>
      </c>
      <c r="H24" s="114">
        <v>30041</v>
      </c>
      <c r="I24" s="251"/>
      <c r="J24" s="251"/>
      <c r="K24" s="251"/>
      <c r="L24" s="251"/>
      <c r="M24" s="251"/>
      <c r="N24" s="251"/>
      <c r="O24" s="251"/>
      <c r="P24" s="252">
        <f>'Table 4_Final Inputs'!P88</f>
        <v>-9.545228208229247</v>
      </c>
      <c r="Q24" s="252">
        <f>'Table 4_Final Inputs'!Q88</f>
        <v>22.193083964829587</v>
      </c>
      <c r="R24" s="252">
        <f>'Table 4_Final Inputs'!R88</f>
        <v>28.429892873500336</v>
      </c>
      <c r="S24" s="252">
        <f>'Table 4_Final Inputs'!S88</f>
        <v>32.086890145326564</v>
      </c>
      <c r="T24" s="252">
        <f>'Table 4_Final Inputs'!T88</f>
        <v>25.078212361363907</v>
      </c>
      <c r="U24" s="252">
        <f>'Table 4_Final Inputs'!U88</f>
        <v>8.7737400372507306</v>
      </c>
      <c r="V24" s="252">
        <f>'Table 4_Final Inputs'!V88</f>
        <v>9.9643594863038594</v>
      </c>
      <c r="W24" s="252">
        <f>'Table 4_Final Inputs'!W88</f>
        <v>9.7347892458683898</v>
      </c>
      <c r="X24" s="252">
        <f>'Table 4_Final Inputs'!X88</f>
        <v>11.890095373029549</v>
      </c>
      <c r="Y24" s="252">
        <f>'Table 4_Final Inputs'!Y88</f>
        <v>14.475147282555847</v>
      </c>
      <c r="Z24" s="252">
        <f>'Table 4_Final Inputs'!Z88</f>
        <v>12.656402747371237</v>
      </c>
      <c r="AA24" s="252">
        <f>'Table 4_Final Inputs'!AA88</f>
        <v>7.5668469004252978</v>
      </c>
      <c r="AB24" s="252">
        <f>'Table 4_Final Inputs'!AB88</f>
        <v>5.0829884626445976</v>
      </c>
      <c r="AC24" s="252">
        <f>'Table 4_Final Inputs'!AC88</f>
        <v>7.1260119358777168</v>
      </c>
      <c r="AD24" s="252">
        <f>'Table 4_Final Inputs'!AD88</f>
        <v>-2.2562486174017442</v>
      </c>
      <c r="AE24" s="252">
        <f>'Table 4_Final Inputs'!AE88</f>
        <v>-4.5791166422594696</v>
      </c>
      <c r="AF24" s="252">
        <f>'Table 4_Final Inputs'!AF88</f>
        <v>-11.428520681951129</v>
      </c>
      <c r="AG24" s="252">
        <f>'Table 4_Final Inputs'!AG88</f>
        <v>-16.421860484582393</v>
      </c>
      <c r="AH24" s="252">
        <f>'Table 4_Final Inputs'!AH88</f>
        <v>-5.644214780417359</v>
      </c>
      <c r="AI24" s="252">
        <f>'Table 4_Final Inputs'!AI88</f>
        <v>-1.6591235920625687</v>
      </c>
      <c r="AJ24" s="252">
        <f>'Table 4_Final Inputs'!AJ88</f>
        <v>7.9928563214564683</v>
      </c>
      <c r="AK24" s="252">
        <f>'Table 4_Final Inputs'!AK88</f>
        <v>15.417073616749105</v>
      </c>
      <c r="AL24" s="252">
        <f>'Table 4_Final Inputs'!AL88</f>
        <v>6.2227213069673057</v>
      </c>
      <c r="AM24" s="252">
        <f>'Table 4_Final Inputs'!AM88</f>
        <v>5.4104253080494225</v>
      </c>
      <c r="AN24" s="252">
        <f>'Table 4_Final Inputs'!AN88</f>
        <v>4.9847316247428024</v>
      </c>
      <c r="AO24" s="252">
        <f>'Table 4_Final Inputs'!AO88</f>
        <v>5.6842179306825393</v>
      </c>
      <c r="AP24" s="252">
        <f>'Table 4_Final Inputs'!AP88</f>
        <v>12.238338153727401</v>
      </c>
      <c r="AQ24" s="252">
        <f>'Table 4_Final Inputs'!AQ88</f>
        <v>13.57794335882059</v>
      </c>
      <c r="AR24" s="252">
        <f>'Table 4_Final Inputs'!AR88</f>
        <v>12.121310101334618</v>
      </c>
      <c r="AS24" s="252">
        <f>'Table 4_Final Inputs'!AS88</f>
        <v>6.2810316084734348</v>
      </c>
      <c r="AT24" s="252">
        <f>'Table 4_Final Inputs'!AT88</f>
        <v>3.0059963867343513</v>
      </c>
      <c r="AU24" s="252">
        <f>'Table 4_Final Inputs'!AU88</f>
        <v>0.35580115571817322</v>
      </c>
      <c r="AV24" s="252">
        <f>'Table 4_Final Inputs'!AV88</f>
        <v>-1.6129491292507963</v>
      </c>
      <c r="AW24" s="252">
        <f>'Table 4_Final Inputs'!AW88</f>
        <v>-2.455442517964491</v>
      </c>
      <c r="AX24" s="252">
        <f>'Table 4_Final Inputs'!AX88</f>
        <v>-4.1366640804798234</v>
      </c>
      <c r="AY24" s="252">
        <f>'Table 4_Final Inputs'!AY88</f>
        <v>-5.8082414466626178</v>
      </c>
      <c r="AZ24" s="252">
        <f>'Table 4_Final Inputs'!AZ88</f>
        <v>-6.6214001806871812</v>
      </c>
      <c r="BA24" s="252">
        <f>'Table 4_Final Inputs'!BA88</f>
        <v>-7.7931789573310564</v>
      </c>
      <c r="BB24" s="252">
        <f>'Table 4_Final Inputs'!BB88</f>
        <v>-8.6422147913182048</v>
      </c>
      <c r="BC24" s="252">
        <f>'Table 4_Final Inputs'!BC88</f>
        <v>-4.9470255217394659</v>
      </c>
      <c r="BD24" s="252">
        <f>'Table 4_Final Inputs'!BD88</f>
        <v>-5.8601957939061116</v>
      </c>
      <c r="BE24" s="252">
        <f>'Table 4_Final Inputs'!BE88</f>
        <v>2.3497485199259778</v>
      </c>
      <c r="BF24" s="252">
        <f>'Table 4_Final Inputs'!BF88</f>
        <v>8.1940471478387344</v>
      </c>
      <c r="BG24" s="252">
        <f>'Table 4_Final Inputs'!BG88</f>
        <v>5.9432354159736711</v>
      </c>
      <c r="BH24" s="252">
        <f>'Table 4_Final Inputs'!BH88</f>
        <v>10.596012981854127</v>
      </c>
      <c r="BI24" s="252">
        <f>'Table 4_Final Inputs'!BI88</f>
        <v>1.557065325092325</v>
      </c>
      <c r="BJ24" s="252">
        <f>'Table 4_Final Inputs'!BJ88</f>
        <v>-4.6258687947742105</v>
      </c>
      <c r="BK24" s="252">
        <f>'Table 4_Final Inputs'!BK88</f>
        <v>-4.5933593182878107</v>
      </c>
      <c r="BL24" s="252">
        <f>'Table 4_Final Inputs'!BL88</f>
        <v>-4.0769359164316672</v>
      </c>
      <c r="BM24" s="252">
        <f>'Table 4_Final Inputs'!BM88</f>
        <v>0.36093600495077521</v>
      </c>
      <c r="BN24" s="252">
        <f>'Table 4_Final Inputs'!BN88</f>
        <v>7.2480317355444139</v>
      </c>
      <c r="BO24" s="252">
        <f>'Table 4_Final Inputs'!BO88</f>
        <v>9.5501753764833808</v>
      </c>
      <c r="BP24" s="252">
        <f>'Table 4_Final Inputs'!BP88</f>
        <v>6.9148653756268104</v>
      </c>
      <c r="BQ24" s="252">
        <f>'Table 4_Final Inputs'!BQ88</f>
        <v>7.5016170519074716</v>
      </c>
      <c r="BR24" s="252">
        <f>'Table 4_Final Inputs'!BR88</f>
        <v>4.8586972157695492</v>
      </c>
      <c r="BS24" s="252">
        <f>'Table 4_Final Inputs'!BS88</f>
        <v>7.200999618189913</v>
      </c>
      <c r="BT24" s="252">
        <f>'Table 4_Final Inputs'!BT88</f>
        <v>9.5006014095277909</v>
      </c>
      <c r="BU24" s="252">
        <f>'Table 4_Final Inputs'!BU88</f>
        <v>11.175440017868556</v>
      </c>
      <c r="BV24" s="252">
        <f>'Table 4_Final Inputs'!BV88</f>
        <v>6.5794180944744003</v>
      </c>
      <c r="BW24" s="252">
        <f>'Table 4_Final Inputs'!BW88</f>
        <v>-3.7787654883825801</v>
      </c>
      <c r="BX24" s="252">
        <f>'Table 4_Final Inputs'!BX88</f>
        <v>-13.075701044444351</v>
      </c>
      <c r="BY24" s="252">
        <f>'Table 4_Final Inputs'!BY88</f>
        <v>-23.522971086116474</v>
      </c>
      <c r="BZ24" s="252">
        <f>'Table 4_Final Inputs'!BZ88</f>
        <v>-22.672672098908308</v>
      </c>
      <c r="CA24" s="252">
        <f>'Table 4_Final Inputs'!CA88</f>
        <v>-22.70109148468001</v>
      </c>
      <c r="CB24" s="252">
        <f>'Table 4_Final Inputs'!CB88</f>
        <v>-20.222953613232502</v>
      </c>
      <c r="CC24" s="252">
        <f>'Table 4_Final Inputs'!CC88</f>
        <v>-15.40577485055376</v>
      </c>
      <c r="CD24" s="252">
        <f>'Table 4_Final Inputs'!CD88</f>
        <v>-22.096701556403666</v>
      </c>
      <c r="CE24" s="252">
        <f>'Table 4_Final Inputs'!CE88</f>
        <v>-20.39887852207243</v>
      </c>
      <c r="CF24" s="252">
        <f>'Table 4_Final Inputs'!CF88</f>
        <v>-23.445644774648343</v>
      </c>
      <c r="CG24" s="252">
        <f>'Table 4_Final Inputs'!CG88</f>
        <v>-34.565259401520017</v>
      </c>
      <c r="CH24" s="252">
        <f>'Table 4_Final Inputs'!CH88</f>
        <v>-37.67127015966679</v>
      </c>
      <c r="CI24" s="252">
        <f>'Table 4_Final Inputs'!CI88</f>
        <v>-41.434815623986907</v>
      </c>
      <c r="CJ24" s="252">
        <f>'Table 4_Final Inputs'!CJ88</f>
        <v>-38.020409126292293</v>
      </c>
      <c r="CK24" s="252">
        <f>'Table 4_Final Inputs'!CK88</f>
        <v>-14.08245291602698</v>
      </c>
      <c r="CL24" s="252">
        <f>'Table 4_Final Inputs'!CL88</f>
        <v>4.7143731169786536</v>
      </c>
      <c r="CM24" s="252">
        <f>'Table 4_Final Inputs'!CM88</f>
        <v>13.737047299187408</v>
      </c>
      <c r="CN24" s="252">
        <f>'Table 4_Final Inputs'!CN88</f>
        <v>18.428218578025366</v>
      </c>
      <c r="CO24" s="252">
        <f>'Table 4_Final Inputs'!CO88</f>
        <v>-5.2811436421354285</v>
      </c>
      <c r="CP24" s="252">
        <f>'Table 4_Final Inputs'!CP88</f>
        <v>-13.221384852628407</v>
      </c>
      <c r="CQ24" s="252">
        <f>'Table 4_Final Inputs'!CQ88</f>
        <v>-13.232337284383922</v>
      </c>
      <c r="CR24" s="252">
        <f>'Table 4_Final Inputs'!CR88</f>
        <v>-14.669971477148552</v>
      </c>
      <c r="CS24" s="252">
        <f>'Table 4_Final Inputs'!CS88</f>
        <v>-1.4497549940988446</v>
      </c>
      <c r="CT24" s="252">
        <f>'Table 4_Final Inputs'!CT88</f>
        <v>7.740639986494628</v>
      </c>
      <c r="CU24" s="252">
        <f>'Table 4_Final Inputs'!CU88</f>
        <v>16.877328496906983</v>
      </c>
      <c r="CV24" s="252">
        <f>'Table 4_Final Inputs'!CV88</f>
        <v>20.144860887224311</v>
      </c>
      <c r="CW24" s="252">
        <f>'Table 4_Final Inputs'!CW88</f>
        <v>20.645314126273465</v>
      </c>
      <c r="CX24" s="252">
        <f>'Table 4_Final Inputs'!CX88</f>
        <v>22.026801429153391</v>
      </c>
      <c r="CY24" s="252">
        <f>'Table 4_Final Inputs'!CY88</f>
        <v>19.083963129115656</v>
      </c>
      <c r="CZ24" s="252">
        <f>'Table 4_Final Inputs'!CZ88</f>
        <v>19.840054507299676</v>
      </c>
      <c r="DA24" s="252">
        <f>'Table 4_Final Inputs'!DA88</f>
        <v>7.6492204900751943</v>
      </c>
      <c r="DB24" s="252">
        <f>'Table 4_Final Inputs'!DB88</f>
        <v>-1.6000635151615734</v>
      </c>
      <c r="DC24" s="252">
        <f>'Table 4_Final Inputs'!DC88</f>
        <v>-4.5865244478229439</v>
      </c>
      <c r="DD24" s="252">
        <f>'Table 4_Final Inputs'!DD88</f>
        <v>-5.7121630304893829</v>
      </c>
      <c r="DE24" s="252">
        <f>'Table 4_Final Inputs'!DE88</f>
        <v>0.97937411805974572</v>
      </c>
      <c r="DF24" s="252">
        <f>'Table 4_Final Inputs'!DF88</f>
        <v>7.0184507478873419</v>
      </c>
      <c r="DG24" s="252">
        <f>'Table 4_Final Inputs'!DG88</f>
        <v>9.6216516320430525</v>
      </c>
      <c r="DH24" s="252">
        <f>'Table 4_Final Inputs'!DH88</f>
        <v>12.28158388107504</v>
      </c>
      <c r="DI24" s="252">
        <f>'Table 4_Final Inputs'!DI88</f>
        <v>18.283690884071529</v>
      </c>
      <c r="DJ24" s="252">
        <f>'Table 4_Final Inputs'!DJ88</f>
        <v>20.720984974953172</v>
      </c>
      <c r="DK24" s="252">
        <f>'Table 4_Final Inputs'!DK88</f>
        <v>17.935645925939241</v>
      </c>
      <c r="DL24" s="252">
        <f>'Table 4_Final Inputs'!DL88</f>
        <v>14.683384217823042</v>
      </c>
      <c r="DM24" s="252">
        <f>'Table 4_Final Inputs'!DM88</f>
        <v>11.446410936125611</v>
      </c>
      <c r="DN24" s="252">
        <f>'Table 4_Final Inputs'!DN88</f>
        <v>5.2138111062523844</v>
      </c>
      <c r="DO24" s="252">
        <f>'Table 4_Final Inputs'!DO88</f>
        <v>10.83981665315055</v>
      </c>
      <c r="DP24" s="252">
        <f>'Table 4_Final Inputs'!DP88</f>
        <v>9.4372141370857179</v>
      </c>
      <c r="DQ24" s="252">
        <f>'Table 4_Final Inputs'!DQ88</f>
        <v>2.9899161168249457</v>
      </c>
      <c r="DR24" s="252">
        <f>'Table 4_Final Inputs'!DR88</f>
        <v>5.2639661547692445</v>
      </c>
      <c r="DS24" s="252">
        <f>'Table 4_Final Inputs'!DS88</f>
        <v>-2.9214557132262073</v>
      </c>
      <c r="DT24" s="252">
        <f>'Table 4_Final Inputs'!DT88</f>
        <v>-0.46381082692198461</v>
      </c>
      <c r="DU24" s="252">
        <f>'Table 4_Final Inputs'!DU88</f>
        <v>0.85068400077587047</v>
      </c>
      <c r="DV24" s="252">
        <f>'Table 4_Final Inputs'!DV88</f>
        <v>-1.9526404233190944</v>
      </c>
      <c r="DW24" s="252">
        <f>'Table 4_Final Inputs'!DW88</f>
        <v>0.81381782072618913</v>
      </c>
      <c r="DX24" s="252">
        <f>'Table 4_Final Inputs'!DX88</f>
        <v>-3.5929498286808559</v>
      </c>
      <c r="DY24" s="252">
        <f>'Table 4_Final Inputs'!DY88</f>
        <v>-0.97757430162483261</v>
      </c>
      <c r="DZ24" s="252">
        <f>'Table 4_Final Inputs'!DZ88</f>
        <v>-3.3526252446324034</v>
      </c>
      <c r="EA24" s="252">
        <f>'Table 4_Final Inputs'!EA88</f>
        <v>6.7163108507589248E-2</v>
      </c>
      <c r="EB24" s="252">
        <f>'Table 4_Final Inputs'!EB88</f>
        <v>15.517987142744627</v>
      </c>
    </row>
    <row r="25" spans="1:132" s="30" customFormat="1" x14ac:dyDescent="0.3">
      <c r="A25" s="153" t="e">
        <v>#N/A</v>
      </c>
      <c r="B25" s="8" t="s">
        <v>220</v>
      </c>
      <c r="C25" s="134" t="s">
        <v>223</v>
      </c>
      <c r="D25" s="135" t="s">
        <v>224</v>
      </c>
      <c r="E25" s="112" t="s">
        <v>142</v>
      </c>
      <c r="F25" s="112" t="s">
        <v>147</v>
      </c>
      <c r="G25" s="112"/>
      <c r="H25" s="114">
        <v>38442</v>
      </c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3"/>
      <c r="AG25" s="251"/>
      <c r="AH25" s="251"/>
      <c r="AI25" s="253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4"/>
      <c r="BQ25" s="251"/>
      <c r="BR25" s="251"/>
      <c r="BS25" s="251"/>
      <c r="BT25" s="251"/>
      <c r="BU25" s="251"/>
      <c r="BV25" s="251"/>
      <c r="BW25" s="251"/>
      <c r="BX25" s="251"/>
      <c r="BY25" s="251"/>
      <c r="BZ25" s="251"/>
      <c r="CA25" s="245">
        <f>'Table 4_Final Inputs'!CA89</f>
        <v>2.3522893129309557</v>
      </c>
      <c r="CB25" s="245">
        <f>'Table 4_Final Inputs'!CB89</f>
        <v>1.7339329632185239</v>
      </c>
      <c r="CC25" s="245">
        <f>'Table 4_Final Inputs'!CC89</f>
        <v>4.9270845009356101</v>
      </c>
      <c r="CD25" s="245">
        <f>'Table 4_Final Inputs'!CD89</f>
        <v>8.148213854420522</v>
      </c>
      <c r="CE25" s="245">
        <f>'Table 4_Final Inputs'!CE89</f>
        <v>7.5281908931653279</v>
      </c>
      <c r="CF25" s="245">
        <f>'Table 4_Final Inputs'!CF89</f>
        <v>4.2620175802623415</v>
      </c>
      <c r="CG25" s="245">
        <f>'Table 4_Final Inputs'!CG89</f>
        <v>-0.34013343472816759</v>
      </c>
      <c r="CH25" s="245">
        <f>'Table 4_Final Inputs'!CH89</f>
        <v>-5.1328006279674261</v>
      </c>
      <c r="CI25" s="245">
        <f>'Table 4_Final Inputs'!CI89</f>
        <v>-7.2621698223941227</v>
      </c>
      <c r="CJ25" s="245">
        <f>'Table 4_Final Inputs'!CJ89</f>
        <v>-7.0604167321669022</v>
      </c>
      <c r="CK25" s="245">
        <f>'Table 4_Final Inputs'!CK89</f>
        <v>-6.4859608970152012</v>
      </c>
      <c r="CL25" s="245">
        <f>'Table 4_Final Inputs'!CL89</f>
        <v>-3.9544900954895899</v>
      </c>
      <c r="CM25" s="245">
        <f>'Table 4_Final Inputs'!CM89</f>
        <v>-0.97448396508528834</v>
      </c>
      <c r="CN25" s="245">
        <f>'Table 4_Final Inputs'!CN89</f>
        <v>1.1581668440633675</v>
      </c>
      <c r="CO25" s="245">
        <f>'Table 4_Final Inputs'!CO89</f>
        <v>2.4753705920776423</v>
      </c>
      <c r="CP25" s="245">
        <f>'Table 4_Final Inputs'!CP89</f>
        <v>2.363098721468754</v>
      </c>
      <c r="CQ25" s="245">
        <f>'Table 4_Final Inputs'!CQ89</f>
        <v>1.0808218656421515</v>
      </c>
      <c r="CR25" s="245">
        <f>'Table 4_Final Inputs'!CR89</f>
        <v>-0.15677307059804901</v>
      </c>
      <c r="CS25" s="245">
        <f>'Table 4_Final Inputs'!CS89</f>
        <v>-0.1861656050385016</v>
      </c>
      <c r="CT25" s="245">
        <f>'Table 4_Final Inputs'!CT89</f>
        <v>8.6742275469909397E-2</v>
      </c>
      <c r="CU25" s="245">
        <f>'Table 4_Final Inputs'!CU89</f>
        <v>0.9286511927775456</v>
      </c>
      <c r="CV25" s="245">
        <f>'Table 4_Final Inputs'!CV89</f>
        <v>1.9702535476053999</v>
      </c>
      <c r="CW25" s="245">
        <f>'Table 4_Final Inputs'!CW89</f>
        <v>2.7489688123171772</v>
      </c>
      <c r="CX25" s="245">
        <f>'Table 4_Final Inputs'!CX89</f>
        <v>3.2009067465981493</v>
      </c>
      <c r="CY25" s="245">
        <f>'Table 4_Final Inputs'!CY89</f>
        <v>3.7966554023664716</v>
      </c>
      <c r="CZ25" s="245">
        <f>'Table 4_Final Inputs'!CZ89</f>
        <v>3.9789746101024099</v>
      </c>
      <c r="DA25" s="245">
        <f>'Table 4_Final Inputs'!DA89</f>
        <v>2.5670229885001219</v>
      </c>
      <c r="DB25" s="245">
        <f>'Table 4_Final Inputs'!DB89</f>
        <v>1.3182577259475021</v>
      </c>
      <c r="DC25" s="245">
        <f>'Table 4_Final Inputs'!DC89</f>
        <v>2.4023746839958058</v>
      </c>
      <c r="DD25" s="245">
        <f>'Table 4_Final Inputs'!DD89</f>
        <v>4.6449829947275552</v>
      </c>
      <c r="DE25" s="245">
        <f>'Table 4_Final Inputs'!DE89</f>
        <v>9.7774346428500074</v>
      </c>
      <c r="DF25" s="245">
        <f>'Table 4_Final Inputs'!DF89</f>
        <v>15.608602001378296</v>
      </c>
      <c r="DG25" s="245">
        <f>'Table 4_Final Inputs'!DG89</f>
        <v>13.536115813650849</v>
      </c>
      <c r="DH25" s="245">
        <f>'Table 4_Final Inputs'!DH89</f>
        <v>9.5590573165322414</v>
      </c>
      <c r="DI25" s="245">
        <f>'Table 4_Final Inputs'!DI89</f>
        <v>4.4235886472210568</v>
      </c>
      <c r="DJ25" s="245">
        <f>'Table 4_Final Inputs'!DJ89</f>
        <v>-0.68365759675201077</v>
      </c>
      <c r="DK25" s="245">
        <f>'Table 4_Final Inputs'!DK89</f>
        <v>0.96103444094913404</v>
      </c>
      <c r="DL25" s="245">
        <f>'Table 4_Final Inputs'!DL89</f>
        <v>3.5947412494036857</v>
      </c>
      <c r="DM25" s="245">
        <f>'Table 4_Final Inputs'!DM89</f>
        <v>5.6052370980175681</v>
      </c>
      <c r="DN25" s="245">
        <f>'Table 4_Final Inputs'!DN89</f>
        <v>7.2878621588099515</v>
      </c>
      <c r="DO25" s="245">
        <f>'Table 4_Final Inputs'!DO89</f>
        <v>6.8713525760328409</v>
      </c>
      <c r="DP25" s="245">
        <f>'Table 4_Final Inputs'!DP89</f>
        <v>7.0331601366596992</v>
      </c>
      <c r="DQ25" s="245">
        <f>'Table 4_Final Inputs'!DQ89</f>
        <v>6.8936302018517335</v>
      </c>
      <c r="DR25" s="245">
        <f>'Table 4_Final Inputs'!DR89</f>
        <v>6.593764397396658</v>
      </c>
      <c r="DS25" s="245">
        <f>'Table 4_Final Inputs'!DS89</f>
        <v>5.3835981530030761</v>
      </c>
      <c r="DT25" s="245">
        <f>'Table 4_Final Inputs'!DT89</f>
        <v>2.9648760480000047</v>
      </c>
      <c r="DU25" s="245">
        <f>'Table 4_Final Inputs'!DU89</f>
        <v>1.5965612691622642</v>
      </c>
      <c r="DV25" s="245">
        <f>'Table 4_Final Inputs'!DV89</f>
        <v>1.3625480151459761</v>
      </c>
      <c r="DW25" s="245">
        <f>'Table 4_Final Inputs'!DW89</f>
        <v>2.1376135031782399</v>
      </c>
      <c r="DX25" s="245">
        <f>'Table 4_Final Inputs'!DX89</f>
        <v>3.9866368317162664</v>
      </c>
      <c r="DY25" s="245">
        <f>'Table 4_Final Inputs'!DY89</f>
        <v>6.3060222601326572</v>
      </c>
      <c r="DZ25" s="245">
        <f>'Table 4_Final Inputs'!DZ89</f>
        <v>5.7207636790411636</v>
      </c>
      <c r="EA25" s="245">
        <f>'Table 4_Final Inputs'!EA89</f>
        <v>4.5415623242471987</v>
      </c>
      <c r="EB25" s="245">
        <f>'Table 4_Final Inputs'!EB89</f>
        <v>3.625837628603175</v>
      </c>
    </row>
    <row r="26" spans="1:132" s="30" customFormat="1" x14ac:dyDescent="0.3">
      <c r="A26" s="153" t="e">
        <v>#N/A</v>
      </c>
      <c r="B26" s="8" t="s">
        <v>221</v>
      </c>
      <c r="C26" s="134" t="s">
        <v>223</v>
      </c>
      <c r="D26" s="135" t="s">
        <v>224</v>
      </c>
      <c r="E26" s="112" t="s">
        <v>142</v>
      </c>
      <c r="F26" s="112" t="s">
        <v>147</v>
      </c>
      <c r="G26" s="112"/>
      <c r="H26" s="114">
        <v>38442</v>
      </c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3"/>
      <c r="AG26" s="251"/>
      <c r="AH26" s="251"/>
      <c r="AI26" s="253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4"/>
      <c r="BQ26" s="251"/>
      <c r="BR26" s="251"/>
      <c r="BS26" s="251"/>
      <c r="BT26" s="251"/>
      <c r="BU26" s="251"/>
      <c r="BV26" s="251"/>
      <c r="BW26" s="251"/>
      <c r="BX26" s="251"/>
      <c r="BY26" s="251"/>
      <c r="BZ26" s="251"/>
      <c r="CA26" s="245">
        <f>'Table 4_Final Inputs'!CA90</f>
        <v>-12.180489583295541</v>
      </c>
      <c r="CB26" s="245">
        <f>'Table 4_Final Inputs'!CB90</f>
        <v>-10.141945075409065</v>
      </c>
      <c r="CC26" s="245">
        <f>'Table 4_Final Inputs'!CC90</f>
        <v>-7.6459133689170251</v>
      </c>
      <c r="CD26" s="245">
        <f>'Table 4_Final Inputs'!CD90</f>
        <v>-5.5140403223528773</v>
      </c>
      <c r="CE26" s="245">
        <f>'Table 4_Final Inputs'!CE90</f>
        <v>-3.8186280941682789</v>
      </c>
      <c r="CF26" s="245">
        <f>'Table 4_Final Inputs'!CF90</f>
        <v>-3.6815802009281606</v>
      </c>
      <c r="CG26" s="245">
        <f>'Table 4_Final Inputs'!CG90</f>
        <v>-3.5675886672125019</v>
      </c>
      <c r="CH26" s="245">
        <f>'Table 4_Final Inputs'!CH90</f>
        <v>-3.9684283049681968</v>
      </c>
      <c r="CI26" s="245">
        <f>'Table 4_Final Inputs'!CI90</f>
        <v>-4.7864700155328865</v>
      </c>
      <c r="CJ26" s="245">
        <f>'Table 4_Final Inputs'!CJ90</f>
        <v>-3.8218512970591014</v>
      </c>
      <c r="CK26" s="245">
        <f>'Table 4_Final Inputs'!CK90</f>
        <v>-1.774285456156981</v>
      </c>
      <c r="CL26" s="245">
        <f>'Table 4_Final Inputs'!CL90</f>
        <v>3.3830477824947538</v>
      </c>
      <c r="CM26" s="245">
        <f>'Table 4_Final Inputs'!CM90</f>
        <v>10.640602735323924</v>
      </c>
      <c r="CN26" s="245">
        <f>'Table 4_Final Inputs'!CN90</f>
        <v>16.846663521743086</v>
      </c>
      <c r="CO26" s="245">
        <f>'Table 4_Final Inputs'!CO90</f>
        <v>20.038176385243322</v>
      </c>
      <c r="CP26" s="245">
        <f>'Table 4_Final Inputs'!CP90</f>
        <v>19.16166376538764</v>
      </c>
      <c r="CQ26" s="245">
        <f>'Table 4_Final Inputs'!CQ90</f>
        <v>15.275450004764915</v>
      </c>
      <c r="CR26" s="245">
        <f>'Table 4_Final Inputs'!CR90</f>
        <v>9.6221714911652985</v>
      </c>
      <c r="CS26" s="245">
        <f>'Table 4_Final Inputs'!CS90</f>
        <v>7.5415865916020257</v>
      </c>
      <c r="CT26" s="245">
        <f>'Table 4_Final Inputs'!CT90</f>
        <v>7.0348932116213723</v>
      </c>
      <c r="CU26" s="245">
        <f>'Table 4_Final Inputs'!CU90</f>
        <v>7.7808066893521959</v>
      </c>
      <c r="CV26" s="245">
        <f>'Table 4_Final Inputs'!CV90</f>
        <v>10.61490918664536</v>
      </c>
      <c r="CW26" s="245">
        <f>'Table 4_Final Inputs'!CW90</f>
        <v>9.9598477414983577</v>
      </c>
      <c r="CX26" s="245">
        <f>'Table 4_Final Inputs'!CX90</f>
        <v>8.1989305084594548</v>
      </c>
      <c r="CY26" s="245">
        <f>'Table 4_Final Inputs'!CY90</f>
        <v>6.9090185703080964</v>
      </c>
      <c r="CZ26" s="245">
        <f>'Table 4_Final Inputs'!CZ90</f>
        <v>4.7650035757475164</v>
      </c>
      <c r="DA26" s="245">
        <f>'Table 4_Final Inputs'!DA90</f>
        <v>3.9084495574155236</v>
      </c>
      <c r="DB26" s="245">
        <f>'Table 4_Final Inputs'!DB90</f>
        <v>3.4251341394355928</v>
      </c>
      <c r="DC26" s="245">
        <f>'Table 4_Final Inputs'!DC90</f>
        <v>1.8267277164605638</v>
      </c>
      <c r="DD26" s="245">
        <f>'Table 4_Final Inputs'!DD90</f>
        <v>1.2315470132202468</v>
      </c>
      <c r="DE26" s="245">
        <f>'Table 4_Final Inputs'!DE90</f>
        <v>1.6490877540844606</v>
      </c>
      <c r="DF26" s="245">
        <f>'Table 4_Final Inputs'!DF90</f>
        <v>2.9396379095658789</v>
      </c>
      <c r="DG26" s="245">
        <f>'Table 4_Final Inputs'!DG90</f>
        <v>5.3685710069353982</v>
      </c>
      <c r="DH26" s="245">
        <f>'Table 4_Final Inputs'!DH90</f>
        <v>6.9667322332213413</v>
      </c>
      <c r="DI26" s="245">
        <f>'Table 4_Final Inputs'!DI90</f>
        <v>8.0586757108838913</v>
      </c>
      <c r="DJ26" s="245">
        <f>'Table 4_Final Inputs'!DJ90</f>
        <v>8.0177916903788553</v>
      </c>
      <c r="DK26" s="245">
        <f>'Table 4_Final Inputs'!DK90</f>
        <v>7.0046045436565851</v>
      </c>
      <c r="DL26" s="245">
        <f>'Table 4_Final Inputs'!DL90</f>
        <v>5.8810134090311967</v>
      </c>
      <c r="DM26" s="245">
        <f>'Table 4_Final Inputs'!DM90</f>
        <v>4.5527615784239721</v>
      </c>
      <c r="DN26" s="245">
        <f>'Table 4_Final Inputs'!DN90</f>
        <v>5.3961601708423634</v>
      </c>
      <c r="DO26" s="245">
        <f>'Table 4_Final Inputs'!DO90</f>
        <v>7.3226040107986101</v>
      </c>
      <c r="DP26" s="245">
        <f>'Table 4_Final Inputs'!DP90</f>
        <v>10.451833023973677</v>
      </c>
      <c r="DQ26" s="245">
        <f>'Table 4_Final Inputs'!DQ90</f>
        <v>12.578941704997085</v>
      </c>
      <c r="DR26" s="245">
        <f>'Table 4_Final Inputs'!DR90</f>
        <v>9.9320938075371714</v>
      </c>
      <c r="DS26" s="245">
        <f>'Table 4_Final Inputs'!DS90</f>
        <v>5.9618083910763255</v>
      </c>
      <c r="DT26" s="245">
        <f>'Table 4_Final Inputs'!DT90</f>
        <v>5.1285633483379382E-2</v>
      </c>
      <c r="DU26" s="245">
        <f>'Table 4_Final Inputs'!DU90</f>
        <v>-4.196211601090746</v>
      </c>
      <c r="DV26" s="245">
        <f>'Table 4_Final Inputs'!DV90</f>
        <v>-4.9526773974760827</v>
      </c>
      <c r="DW26" s="245">
        <f>'Table 4_Final Inputs'!DW90</f>
        <v>-3.3894917259229662</v>
      </c>
      <c r="DX26" s="245">
        <f>'Table 4_Final Inputs'!DX90</f>
        <v>1.04885744771897</v>
      </c>
      <c r="DY26" s="245">
        <f>'Table 4_Final Inputs'!DY90</f>
        <v>5.6537367577130722</v>
      </c>
      <c r="DZ26" s="245">
        <f>'Table 4_Final Inputs'!DZ90</f>
        <v>6.6205772559120675</v>
      </c>
      <c r="EA26" s="245">
        <f>'Table 4_Final Inputs'!EA90</f>
        <v>5.1442260641893318</v>
      </c>
      <c r="EB26" s="245">
        <f>'Table 4_Final Inputs'!EB90</f>
        <v>2.9647986899192369</v>
      </c>
    </row>
    <row r="27" spans="1:132" s="30" customFormat="1" x14ac:dyDescent="0.3">
      <c r="A27" s="153" t="e">
        <v>#N/A</v>
      </c>
      <c r="B27" s="8" t="s">
        <v>222</v>
      </c>
      <c r="C27" s="134" t="s">
        <v>223</v>
      </c>
      <c r="D27" s="135" t="s">
        <v>224</v>
      </c>
      <c r="E27" s="112" t="s">
        <v>142</v>
      </c>
      <c r="F27" s="112" t="s">
        <v>147</v>
      </c>
      <c r="G27" s="112"/>
      <c r="H27" s="114">
        <v>38442</v>
      </c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3"/>
      <c r="AG27" s="251"/>
      <c r="AH27" s="251"/>
      <c r="AI27" s="253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4"/>
      <c r="BQ27" s="251"/>
      <c r="BR27" s="251"/>
      <c r="BS27" s="251"/>
      <c r="BT27" s="251"/>
      <c r="BU27" s="251"/>
      <c r="BV27" s="251"/>
      <c r="BW27" s="251"/>
      <c r="BX27" s="251"/>
      <c r="BY27" s="251"/>
      <c r="BZ27" s="251"/>
      <c r="CA27" s="245">
        <f>'Table 4_Final Inputs'!CA91</f>
        <v>-5.3127377871027965</v>
      </c>
      <c r="CB27" s="245">
        <f>'Table 4_Final Inputs'!CB91</f>
        <v>-5.3432346429674071</v>
      </c>
      <c r="CC27" s="245">
        <f>'Table 4_Final Inputs'!CC91</f>
        <v>-5.6439083172877096</v>
      </c>
      <c r="CD27" s="245">
        <f>'Table 4_Final Inputs'!CD91</f>
        <v>-7.01631074852527</v>
      </c>
      <c r="CE27" s="245">
        <f>'Table 4_Final Inputs'!CE91</f>
        <v>-7.7940935558617825</v>
      </c>
      <c r="CF27" s="245">
        <f>'Table 4_Final Inputs'!CF91</f>
        <v>-9.0168959984065093</v>
      </c>
      <c r="CG27" s="245">
        <f>'Table 4_Final Inputs'!CG91</f>
        <v>-10.022473708018417</v>
      </c>
      <c r="CH27" s="245">
        <f>'Table 4_Final Inputs'!CH91</f>
        <v>-10.644919849371966</v>
      </c>
      <c r="CI27" s="245">
        <f>'Table 4_Final Inputs'!CI91</f>
        <v>-12.010196416467089</v>
      </c>
      <c r="CJ27" s="245">
        <f>'Table 4_Final Inputs'!CJ91</f>
        <v>-11.53023317885933</v>
      </c>
      <c r="CK27" s="245">
        <f>'Table 4_Final Inputs'!CK91</f>
        <v>-8.6626756024427536</v>
      </c>
      <c r="CL27" s="245">
        <f>'Table 4_Final Inputs'!CL91</f>
        <v>-3.8506164141226193</v>
      </c>
      <c r="CM27" s="245">
        <f>'Table 4_Final Inputs'!CM91</f>
        <v>2.6059465434517048</v>
      </c>
      <c r="CN27" s="245">
        <f>'Table 4_Final Inputs'!CN91</f>
        <v>7.6746865287304509</v>
      </c>
      <c r="CO27" s="245">
        <f>'Table 4_Final Inputs'!CO91</f>
        <v>10.133544455162022</v>
      </c>
      <c r="CP27" s="245">
        <f>'Table 4_Final Inputs'!CP91</f>
        <v>10.666540005463634</v>
      </c>
      <c r="CQ27" s="245">
        <f>'Table 4_Final Inputs'!CQ91</f>
        <v>10.080745614755079</v>
      </c>
      <c r="CR27" s="245">
        <f>'Table 4_Final Inputs'!CR91</f>
        <v>9.6303955845557017</v>
      </c>
      <c r="CS27" s="245">
        <f>'Table 4_Final Inputs'!CS91</f>
        <v>9.1798647665015309</v>
      </c>
      <c r="CT27" s="245">
        <f>'Table 4_Final Inputs'!CT91</f>
        <v>8.1824917936747461</v>
      </c>
      <c r="CU27" s="245">
        <f>'Table 4_Final Inputs'!CU91</f>
        <v>6.841598068699688</v>
      </c>
      <c r="CV27" s="245">
        <f>'Table 4_Final Inputs'!CV91</f>
        <v>5.3649976009152294</v>
      </c>
      <c r="CW27" s="245">
        <f>'Table 4_Final Inputs'!CW91</f>
        <v>4.0132140374864225</v>
      </c>
      <c r="CX27" s="245">
        <f>'Table 4_Final Inputs'!CX91</f>
        <v>3.6111637178099163</v>
      </c>
      <c r="CY27" s="245">
        <f>'Table 4_Final Inputs'!CY91</f>
        <v>4.2543082475711707</v>
      </c>
      <c r="CZ27" s="245">
        <f>'Table 4_Final Inputs'!CZ91</f>
        <v>5.5074830596082647</v>
      </c>
      <c r="DA27" s="245">
        <f>'Table 4_Final Inputs'!DA91</f>
        <v>7.0516805055103191</v>
      </c>
      <c r="DB27" s="245">
        <f>'Table 4_Final Inputs'!DB91</f>
        <v>8.10333133968631</v>
      </c>
      <c r="DC27" s="245">
        <f>'Table 4_Final Inputs'!DC91</f>
        <v>7.8839388621140243</v>
      </c>
      <c r="DD27" s="245">
        <f>'Table 4_Final Inputs'!DD91</f>
        <v>6.8152218972096339</v>
      </c>
      <c r="DE27" s="245">
        <f>'Table 4_Final Inputs'!DE91</f>
        <v>6.3816652231642363</v>
      </c>
      <c r="DF27" s="245">
        <f>'Table 4_Final Inputs'!DF91</f>
        <v>6.4985656241471439</v>
      </c>
      <c r="DG27" s="245">
        <f>'Table 4_Final Inputs'!DG91</f>
        <v>7.5955434639715618</v>
      </c>
      <c r="DH27" s="245">
        <f>'Table 4_Final Inputs'!DH91</f>
        <v>9.9165783088662174</v>
      </c>
      <c r="DI27" s="245">
        <f>'Table 4_Final Inputs'!DI91</f>
        <v>10.976523227541861</v>
      </c>
      <c r="DJ27" s="245">
        <f>'Table 4_Final Inputs'!DJ91</f>
        <v>10.965507187207212</v>
      </c>
      <c r="DK27" s="245">
        <f>'Table 4_Final Inputs'!DK91</f>
        <v>9.9962776942422078</v>
      </c>
      <c r="DL27" s="245">
        <f>'Table 4_Final Inputs'!DL91</f>
        <v>7.3550763781183148</v>
      </c>
      <c r="DM27" s="245">
        <f>'Table 4_Final Inputs'!DM91</f>
        <v>5.2345003332585369</v>
      </c>
      <c r="DN27" s="245">
        <f>'Table 4_Final Inputs'!DN91</f>
        <v>4.5888605798975277</v>
      </c>
      <c r="DO27" s="245">
        <f>'Table 4_Final Inputs'!DO91</f>
        <v>4.9419132789799782</v>
      </c>
      <c r="DP27" s="245">
        <f>'Table 4_Final Inputs'!DP91</f>
        <v>6.9741084025902564</v>
      </c>
      <c r="DQ27" s="245">
        <f>'Table 4_Final Inputs'!DQ91</f>
        <v>9.5142100819259046</v>
      </c>
      <c r="DR27" s="245">
        <f>'Table 4_Final Inputs'!DR91</f>
        <v>10.338569916671235</v>
      </c>
      <c r="DS27" s="245">
        <f>'Table 4_Final Inputs'!DS91</f>
        <v>10.526485243950624</v>
      </c>
      <c r="DT27" s="245">
        <f>'Table 4_Final Inputs'!DT91</f>
        <v>9.0642911013356837</v>
      </c>
      <c r="DU27" s="245">
        <f>'Table 4_Final Inputs'!DU91</f>
        <v>6.8745530911443167</v>
      </c>
      <c r="DV27" s="245">
        <f>'Table 4_Final Inputs'!DV91</f>
        <v>6.0873665056043667</v>
      </c>
      <c r="DW27" s="245">
        <f>'Table 4_Final Inputs'!DW91</f>
        <v>5.666389393992918</v>
      </c>
      <c r="DX27" s="245">
        <f>'Table 4_Final Inputs'!DX91</f>
        <v>6.7249568782616302</v>
      </c>
      <c r="DY27" s="245">
        <f>'Table 4_Final Inputs'!DY91</f>
        <v>8.0147730854126991</v>
      </c>
      <c r="DZ27" s="245">
        <f>'Table 4_Final Inputs'!DZ91</f>
        <v>5.3834192736548419</v>
      </c>
      <c r="EA27" s="245">
        <f>'Table 4_Final Inputs'!EA91</f>
        <v>0.450899205044966</v>
      </c>
      <c r="EB27" s="245">
        <f>'Table 4_Final Inputs'!EB91</f>
        <v>-5.9283756687503022</v>
      </c>
    </row>
    <row r="28" spans="1:132" s="30" customFormat="1" x14ac:dyDescent="0.3">
      <c r="A28" s="153" t="e">
        <v>#N/A</v>
      </c>
      <c r="B28" s="8" t="s">
        <v>153</v>
      </c>
      <c r="C28" s="134" t="s">
        <v>223</v>
      </c>
      <c r="D28" s="135" t="s">
        <v>224</v>
      </c>
      <c r="E28" s="112" t="s">
        <v>142</v>
      </c>
      <c r="F28" s="112" t="s">
        <v>147</v>
      </c>
      <c r="G28" s="112"/>
      <c r="H28" s="114">
        <v>38442</v>
      </c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3"/>
      <c r="AG28" s="251"/>
      <c r="AH28" s="251"/>
      <c r="AI28" s="253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4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A28" s="245">
        <f>'Table 4_Final Inputs'!CA92</f>
        <v>7.8493495213183886</v>
      </c>
      <c r="CB28" s="245">
        <f>'Table 4_Final Inputs'!CB92</f>
        <v>3.7283299165388111</v>
      </c>
      <c r="CC28" s="245">
        <f>'Table 4_Final Inputs'!CC92</f>
        <v>-3.7852220572376187E-2</v>
      </c>
      <c r="CD28" s="245">
        <f>'Table 4_Final Inputs'!CD92</f>
        <v>-2.3024395649744496</v>
      </c>
      <c r="CE28" s="245">
        <f>'Table 4_Final Inputs'!CE92</f>
        <v>-3.4279029063489599</v>
      </c>
      <c r="CF28" s="245">
        <f>'Table 4_Final Inputs'!CF92</f>
        <v>-3.7101441396030777</v>
      </c>
      <c r="CG28" s="245">
        <f>'Table 4_Final Inputs'!CG92</f>
        <v>-4.4033871379764173</v>
      </c>
      <c r="CH28" s="245">
        <f>'Table 4_Final Inputs'!CH92</f>
        <v>-5.3933282240428122</v>
      </c>
      <c r="CI28" s="245">
        <f>'Table 4_Final Inputs'!CI92</f>
        <v>-6.9449986451457963</v>
      </c>
      <c r="CJ28" s="245">
        <f>'Table 4_Final Inputs'!CJ92</f>
        <v>-7.9335680524203509</v>
      </c>
      <c r="CK28" s="245">
        <f>'Table 4_Final Inputs'!CK92</f>
        <v>-6.3122366405399228</v>
      </c>
      <c r="CL28" s="245">
        <f>'Table 4_Final Inputs'!CL92</f>
        <v>-2.7174854776918127</v>
      </c>
      <c r="CM28" s="245">
        <f>'Table 4_Final Inputs'!CM92</f>
        <v>2.10967778599447</v>
      </c>
      <c r="CN28" s="245">
        <f>'Table 4_Final Inputs'!CN92</f>
        <v>6.4344302633898369</v>
      </c>
      <c r="CO28" s="245">
        <f>'Table 4_Final Inputs'!CO92</f>
        <v>8.8884139243826468</v>
      </c>
      <c r="CP28" s="245">
        <f>'Table 4_Final Inputs'!CP92</f>
        <v>10.540395802314412</v>
      </c>
      <c r="CQ28" s="245">
        <f>'Table 4_Final Inputs'!CQ92</f>
        <v>12.201160025793543</v>
      </c>
      <c r="CR28" s="245">
        <f>'Table 4_Final Inputs'!CR92</f>
        <v>14.100589766709499</v>
      </c>
      <c r="CS28" s="245">
        <f>'Table 4_Final Inputs'!CS92</f>
        <v>16.111038428417007</v>
      </c>
      <c r="CT28" s="245">
        <f>'Table 4_Final Inputs'!CT92</f>
        <v>14.927224656146858</v>
      </c>
      <c r="CU28" s="245">
        <f>'Table 4_Final Inputs'!CU92</f>
        <v>12.008133953208802</v>
      </c>
      <c r="CV28" s="245">
        <f>'Table 4_Final Inputs'!CV92</f>
        <v>8.2347825970012529</v>
      </c>
      <c r="CW28" s="245">
        <f>'Table 4_Final Inputs'!CW92</f>
        <v>3.2475628396158536</v>
      </c>
      <c r="CX28" s="245">
        <f>'Table 4_Final Inputs'!CX92</f>
        <v>0.82449445444084457</v>
      </c>
      <c r="CY28" s="245">
        <f>'Table 4_Final Inputs'!CY92</f>
        <v>-0.14550579767931329</v>
      </c>
      <c r="CZ28" s="245">
        <f>'Table 4_Final Inputs'!CZ92</f>
        <v>-0.74022994275505849</v>
      </c>
      <c r="DA28" s="245">
        <f>'Table 4_Final Inputs'!DA92</f>
        <v>-1.013626801404365</v>
      </c>
      <c r="DB28" s="245">
        <f>'Table 4_Final Inputs'!DB92</f>
        <v>-1.7562695590190531</v>
      </c>
      <c r="DC28" s="245">
        <f>'Table 4_Final Inputs'!DC92</f>
        <v>-3.0455215983746808</v>
      </c>
      <c r="DD28" s="245">
        <f>'Table 4_Final Inputs'!DD92</f>
        <v>-3.0096575983931166</v>
      </c>
      <c r="DE28" s="245">
        <f>'Table 4_Final Inputs'!DE92</f>
        <v>8.5470925435558606E-2</v>
      </c>
      <c r="DF28" s="245">
        <f>'Table 4_Final Inputs'!DF92</f>
        <v>3.6912806057372474</v>
      </c>
      <c r="DG28" s="245">
        <f>'Table 4_Final Inputs'!DG92</f>
        <v>7.8156180153525918</v>
      </c>
      <c r="DH28" s="245">
        <f>'Table 4_Final Inputs'!DH92</f>
        <v>10.573439158194688</v>
      </c>
      <c r="DI28" s="245">
        <f>'Table 4_Final Inputs'!DI92</f>
        <v>10.121434478764815</v>
      </c>
      <c r="DJ28" s="245">
        <f>'Table 4_Final Inputs'!DJ92</f>
        <v>9.2512636127155883</v>
      </c>
      <c r="DK28" s="245">
        <f>'Table 4_Final Inputs'!DK92</f>
        <v>7.7638216219810943</v>
      </c>
      <c r="DL28" s="245">
        <f>'Table 4_Final Inputs'!DL92</f>
        <v>6.3368596076681927</v>
      </c>
      <c r="DM28" s="245">
        <f>'Table 4_Final Inputs'!DM92</f>
        <v>5.8958668600028643</v>
      </c>
      <c r="DN28" s="245">
        <f>'Table 4_Final Inputs'!DN92</f>
        <v>5.6328058517945863</v>
      </c>
      <c r="DO28" s="245">
        <f>'Table 4_Final Inputs'!DO92</f>
        <v>6.0327224210782386</v>
      </c>
      <c r="DP28" s="245">
        <f>'Table 4_Final Inputs'!DP92</f>
        <v>7.4427476795571197</v>
      </c>
      <c r="DQ28" s="245">
        <f>'Table 4_Final Inputs'!DQ92</f>
        <v>7.6277148751597839</v>
      </c>
      <c r="DR28" s="245">
        <f>'Table 4_Final Inputs'!DR92</f>
        <v>7.4240072412668727</v>
      </c>
      <c r="DS28" s="245">
        <f>'Table 4_Final Inputs'!DS92</f>
        <v>6.6027442836078754</v>
      </c>
      <c r="DT28" s="245">
        <f>'Table 4_Final Inputs'!DT92</f>
        <v>4.8262765296228611</v>
      </c>
      <c r="DU28" s="245">
        <f>'Table 4_Final Inputs'!DU92</f>
        <v>5.0813033775845771</v>
      </c>
      <c r="DV28" s="245">
        <f>'Table 4_Final Inputs'!DV92</f>
        <v>5.9256180298250349</v>
      </c>
      <c r="DW28" s="245">
        <f>'Table 4_Final Inputs'!DW92</f>
        <v>7.5756984778332468</v>
      </c>
      <c r="DX28" s="245">
        <f>'Table 4_Final Inputs'!DX92</f>
        <v>9.1625201648697914</v>
      </c>
      <c r="DY28" s="245">
        <f>'Table 4_Final Inputs'!DY92</f>
        <v>7.8462641716267267</v>
      </c>
      <c r="DZ28" s="245">
        <f>'Table 4_Final Inputs'!DZ92</f>
        <v>1.7313534207387176</v>
      </c>
      <c r="EA28" s="245">
        <f>'Table 4_Final Inputs'!EA92</f>
        <v>-6.0627401361817812</v>
      </c>
      <c r="EB28" s="245">
        <f>'Table 4_Final Inputs'!EB92</f>
        <v>-13.502975956717684</v>
      </c>
    </row>
    <row r="29" spans="1:132" s="52" customFormat="1" x14ac:dyDescent="0.3">
      <c r="AF29" s="10"/>
      <c r="AI29" s="10"/>
    </row>
    <row r="33" spans="24:132" x14ac:dyDescent="0.3">
      <c r="X33" s="3"/>
      <c r="AI33" s="1"/>
    </row>
    <row r="34" spans="24:132" x14ac:dyDescent="0.3">
      <c r="AH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</row>
    <row r="35" spans="24:132" x14ac:dyDescent="0.3">
      <c r="AH35" s="3"/>
      <c r="AI35" s="1"/>
    </row>
    <row r="36" spans="24:132" x14ac:dyDescent="0.3">
      <c r="AI36" s="1"/>
    </row>
    <row r="37" spans="24:132" x14ac:dyDescent="0.3">
      <c r="AI37" s="1"/>
    </row>
    <row r="38" spans="24:132" x14ac:dyDescent="0.3">
      <c r="AI38" s="1"/>
    </row>
    <row r="39" spans="24:132" x14ac:dyDescent="0.3">
      <c r="AI39" s="1"/>
    </row>
    <row r="40" spans="24:132" x14ac:dyDescent="0.3">
      <c r="AI40" s="1"/>
    </row>
    <row r="41" spans="24:132" x14ac:dyDescent="0.3">
      <c r="AI41" s="1"/>
    </row>
    <row r="45" spans="24:132" x14ac:dyDescent="0.3">
      <c r="AI45" s="1"/>
    </row>
    <row r="46" spans="24:132" x14ac:dyDescent="0.3">
      <c r="AI46" s="1"/>
    </row>
    <row r="47" spans="24:132" x14ac:dyDescent="0.3">
      <c r="AI47" s="1"/>
    </row>
    <row r="48" spans="24:132" x14ac:dyDescent="0.3">
      <c r="AI48" s="1"/>
    </row>
    <row r="49" spans="35:35" x14ac:dyDescent="0.3">
      <c r="AI49" s="1"/>
    </row>
    <row r="50" spans="35:35" x14ac:dyDescent="0.3">
      <c r="AI50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59999389629810485"/>
  </sheetPr>
  <dimension ref="A1:AW31"/>
  <sheetViews>
    <sheetView zoomScaleNormal="100" zoomScalePageLayoutView="85" workbookViewId="0">
      <pane xSplit="3" ySplit="3" topLeftCell="D4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ColWidth="8.6640625" defaultRowHeight="14.4" x14ac:dyDescent="0.3"/>
  <cols>
    <col min="1" max="1" width="10.109375" style="1" customWidth="1"/>
    <col min="2" max="2" width="16.77734375" style="1" customWidth="1"/>
    <col min="3" max="3" width="28" style="1" customWidth="1"/>
    <col min="4" max="14" width="10.109375" style="1" customWidth="1"/>
    <col min="15" max="15" width="10.44140625" style="1" customWidth="1"/>
    <col min="16" max="16" width="12.44140625" style="1" customWidth="1"/>
    <col min="17" max="17" width="8.6640625" style="1"/>
    <col min="18" max="18" width="11.44140625" style="1" customWidth="1"/>
    <col min="19" max="19" width="8.6640625" style="1"/>
    <col min="20" max="20" width="11.77734375" style="1" customWidth="1"/>
    <col min="21" max="21" width="9.6640625" style="1" customWidth="1"/>
    <col min="22" max="22" width="12.109375" style="105" bestFit="1" customWidth="1"/>
    <col min="23" max="48" width="8.6640625" style="108"/>
    <col min="49" max="49" width="8.6640625" style="259"/>
    <col min="50" max="16384" width="8.6640625" style="1"/>
  </cols>
  <sheetData>
    <row r="1" spans="1:49" s="120" customFormat="1" ht="15.6" x14ac:dyDescent="0.3">
      <c r="A1" s="154" t="s">
        <v>246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V1" s="167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259"/>
    </row>
    <row r="2" spans="1:49" s="52" customFormat="1" ht="40.799999999999997" customHeight="1" x14ac:dyDescent="0.3">
      <c r="A2" s="256"/>
      <c r="B2" s="255"/>
      <c r="C2" s="255"/>
      <c r="D2" s="258" t="s">
        <v>4831</v>
      </c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40" t="s">
        <v>4838</v>
      </c>
      <c r="P2" s="257"/>
      <c r="Q2" s="240" t="s">
        <v>4832</v>
      </c>
      <c r="R2" s="257"/>
      <c r="S2" s="240" t="s">
        <v>184</v>
      </c>
      <c r="T2" s="237"/>
      <c r="U2" s="257"/>
      <c r="V2" s="214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259"/>
    </row>
    <row r="3" spans="1:49" s="52" customFormat="1" ht="58.2" thickBot="1" x14ac:dyDescent="0.35">
      <c r="A3" s="256" t="s">
        <v>4828</v>
      </c>
      <c r="B3" s="255" t="s">
        <v>4827</v>
      </c>
      <c r="C3" s="255" t="s">
        <v>4829</v>
      </c>
      <c r="D3" s="17" t="s">
        <v>4830</v>
      </c>
      <c r="E3" s="17" t="s">
        <v>185</v>
      </c>
      <c r="F3" s="17" t="s">
        <v>186</v>
      </c>
      <c r="G3" s="17" t="s">
        <v>187</v>
      </c>
      <c r="H3" s="17" t="s">
        <v>188</v>
      </c>
      <c r="I3" s="17" t="s">
        <v>189</v>
      </c>
      <c r="J3" s="17" t="s">
        <v>190</v>
      </c>
      <c r="K3" s="17" t="s">
        <v>191</v>
      </c>
      <c r="L3" s="17" t="s">
        <v>192</v>
      </c>
      <c r="M3" s="17" t="s">
        <v>193</v>
      </c>
      <c r="N3" s="17" t="s">
        <v>194</v>
      </c>
      <c r="O3" s="98" t="s">
        <v>195</v>
      </c>
      <c r="P3" s="18" t="s">
        <v>196</v>
      </c>
      <c r="Q3" s="95" t="s">
        <v>197</v>
      </c>
      <c r="R3" s="18" t="s">
        <v>4833</v>
      </c>
      <c r="S3" s="95" t="s">
        <v>4834</v>
      </c>
      <c r="T3" s="95" t="s">
        <v>4835</v>
      </c>
      <c r="U3" s="95" t="s">
        <v>4836</v>
      </c>
      <c r="V3" s="94" t="s">
        <v>4837</v>
      </c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259"/>
    </row>
    <row r="4" spans="1:49" s="30" customFormat="1" x14ac:dyDescent="0.3">
      <c r="A4" s="68" t="s">
        <v>150</v>
      </c>
      <c r="B4" s="13" t="s">
        <v>151</v>
      </c>
      <c r="C4" s="168" t="s">
        <v>144</v>
      </c>
      <c r="D4" s="33">
        <f>CORREL('Table 5_Benchmark &amp; Inputs'!$AF4:$DX4,'Table 5_Benchmark &amp; Inputs'!AF9:DX9)</f>
        <v>0.42701448529142094</v>
      </c>
      <c r="E4" s="33">
        <f>CORREL('Table 5_Benchmark &amp; Inputs'!$AF4:$DX4,'Table 5_Benchmark &amp; Inputs'!AE9:DW9)</f>
        <v>0.50553287371720967</v>
      </c>
      <c r="F4" s="33">
        <f>CORREL('Table 5_Benchmark &amp; Inputs'!$AF4:$DX4,'Table 5_Benchmark &amp; Inputs'!AD9:DV9)</f>
        <v>0.57713847915344241</v>
      </c>
      <c r="G4" s="33">
        <f>CORREL('Table 5_Benchmark &amp; Inputs'!$AF4:$DX4,'Table 5_Benchmark &amp; Inputs'!AC9:DU9)</f>
        <v>0.63450371527209548</v>
      </c>
      <c r="H4" s="33">
        <f>CORREL('Table 5_Benchmark &amp; Inputs'!$AF4:$DX4,'Table 5_Benchmark &amp; Inputs'!AB9:DT9)</f>
        <v>0.67720990757939181</v>
      </c>
      <c r="I4" s="16">
        <f>CORREL('Table 5_Benchmark &amp; Inputs'!$AF4:$DX4,'Table 5_Benchmark &amp; Inputs'!AA9:DS9)</f>
        <v>0.69694211749540558</v>
      </c>
      <c r="J4" s="33">
        <f>CORREL('Table 5_Benchmark &amp; Inputs'!$AF4:$DX4,'Table 5_Benchmark &amp; Inputs'!Z9:DR9)</f>
        <v>0.6896754732690118</v>
      </c>
      <c r="K4" s="33">
        <f>CORREL('Table 5_Benchmark &amp; Inputs'!$AF4:$DX4,'Table 5_Benchmark &amp; Inputs'!Y9:DQ9)</f>
        <v>0.65577103800084069</v>
      </c>
      <c r="L4" s="33">
        <f>CORREL('Table 5_Benchmark &amp; Inputs'!$AF4:$DX4,'Table 5_Benchmark &amp; Inputs'!X9:DP9)</f>
        <v>0.59749197241247753</v>
      </c>
      <c r="M4" s="33">
        <f>CORREL('Table 5_Benchmark &amp; Inputs'!$AF4:$DX4,'Table 5_Benchmark &amp; Inputs'!W9:DO9)</f>
        <v>0.52414230860111288</v>
      </c>
      <c r="N4" s="34">
        <f>CORREL('Table 5_Benchmark &amp; Inputs'!$AF4:$DX4,'Table 5_Benchmark &amp; Inputs'!V9:DN9)</f>
        <v>0.4434365244979635</v>
      </c>
      <c r="O4" s="155">
        <f>STDEV('Table 7_Lead Inputs &amp; Output'!AK9:EC9)</f>
        <v>5.5150417239846643</v>
      </c>
      <c r="P4" s="156">
        <f>VAR('Table 7_Lead Inputs &amp; Output'!AK9:EC9)</f>
        <v>30.415685217291742</v>
      </c>
      <c r="Q4" s="157">
        <f>1/P4</f>
        <v>3.2877773190244819E-2</v>
      </c>
      <c r="R4" s="34">
        <f>I4</f>
        <v>0.69694211749540558</v>
      </c>
      <c r="S4" s="20">
        <f>Q4/SUM(Q4,Q8,Q12,Q16,Q20)</f>
        <v>0.29438799274438232</v>
      </c>
      <c r="T4" s="21">
        <f>R4/SUM(R4,R8,R12,R16,R20)</f>
        <v>0.26206063358664849</v>
      </c>
      <c r="U4" s="22">
        <f>AVERAGE(S4:T4)</f>
        <v>0.27822431316551544</v>
      </c>
      <c r="V4" s="261">
        <f>AVERAGE($U$4:$U$7)</f>
        <v>0.2992837883364774</v>
      </c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259"/>
    </row>
    <row r="5" spans="1:49" s="30" customFormat="1" x14ac:dyDescent="0.3">
      <c r="A5" s="68" t="s">
        <v>154</v>
      </c>
      <c r="B5" s="13" t="s">
        <v>155</v>
      </c>
      <c r="C5" s="168" t="s">
        <v>144</v>
      </c>
      <c r="D5" s="33">
        <f>CORREL('Table 5_Benchmark &amp; Inputs'!$AF5:$DX5,'Table 5_Benchmark &amp; Inputs'!AF10:DX10)</f>
        <v>0.52517841916057428</v>
      </c>
      <c r="E5" s="33">
        <f>CORREL('Table 5_Benchmark &amp; Inputs'!$AF5:$DX5,'Table 5_Benchmark &amp; Inputs'!AE10:DW10)</f>
        <v>0.55809423866748775</v>
      </c>
      <c r="F5" s="33">
        <f>CORREL('Table 5_Benchmark &amp; Inputs'!$AF5:$DX5,'Table 5_Benchmark &amp; Inputs'!AD10:DV10)</f>
        <v>0.57814057457764478</v>
      </c>
      <c r="G5" s="33">
        <f>CORREL('Table 5_Benchmark &amp; Inputs'!$AF5:$DX5,'Table 5_Benchmark &amp; Inputs'!AC10:DU10)</f>
        <v>0.57698682759802633</v>
      </c>
      <c r="H5" s="33">
        <f>CORREL('Table 5_Benchmark &amp; Inputs'!$AF5:$DX5,'Table 5_Benchmark &amp; Inputs'!AB10:DT10)</f>
        <v>0.55786696258109025</v>
      </c>
      <c r="I5" s="16">
        <f>CORREL('Table 5_Benchmark &amp; Inputs'!$AF5:$DX5,'Table 5_Benchmark &amp; Inputs'!AA10:DS10)</f>
        <v>0.5209075764800517</v>
      </c>
      <c r="J5" s="33">
        <f>CORREL('Table 5_Benchmark &amp; Inputs'!$AF5:$DX5,'Table 5_Benchmark &amp; Inputs'!Z10:DR10)</f>
        <v>0.47490555266844198</v>
      </c>
      <c r="K5" s="33">
        <f>CORREL('Table 5_Benchmark &amp; Inputs'!$AF5:$DX5,'Table 5_Benchmark &amp; Inputs'!Y10:DQ10)</f>
        <v>0.42890649340961956</v>
      </c>
      <c r="L5" s="33">
        <f>CORREL('Table 5_Benchmark &amp; Inputs'!$AF5:$DX5,'Table 5_Benchmark &amp; Inputs'!X10:DP10)</f>
        <v>0.387337147863482</v>
      </c>
      <c r="M5" s="33">
        <f>CORREL('Table 5_Benchmark &amp; Inputs'!$AF5:$DX5,'Table 5_Benchmark &amp; Inputs'!W10:DO10)</f>
        <v>0.35454501078059125</v>
      </c>
      <c r="N5" s="34">
        <f>CORREL('Table 5_Benchmark &amp; Inputs'!$AF5:$DX5,'Table 5_Benchmark &amp; Inputs'!V10:DN10)</f>
        <v>0.32428721350085477</v>
      </c>
      <c r="O5" s="155">
        <f>STDEV('Table 7_Lead Inputs &amp; Output'!AK10:EC10)</f>
        <v>5.6865885279677864</v>
      </c>
      <c r="P5" s="156">
        <f>VAR('Table 7_Lead Inputs &amp; Output'!AK10:EC10)</f>
        <v>32.337289086414835</v>
      </c>
      <c r="Q5" s="157">
        <f>1/P5</f>
        <v>3.0924051714035249E-2</v>
      </c>
      <c r="R5" s="34">
        <f>I5</f>
        <v>0.5209075764800517</v>
      </c>
      <c r="S5" s="20">
        <f>Q5/SUM(Q5,Q9,Q13,Q17,Q21)</f>
        <v>0.4331278536798604</v>
      </c>
      <c r="T5" s="21">
        <f>R5/SUM(R5,R9,R13,R17,R21)</f>
        <v>0.22325286882396375</v>
      </c>
      <c r="U5" s="22">
        <f>AVERAGE(S5:T5)</f>
        <v>0.32819036125191209</v>
      </c>
      <c r="V5" s="262">
        <f t="shared" ref="V5:V7" si="0">AVERAGE($U$4:$U$7)</f>
        <v>0.2992837883364774</v>
      </c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259"/>
    </row>
    <row r="6" spans="1:49" s="30" customFormat="1" x14ac:dyDescent="0.3">
      <c r="A6" s="68" t="s">
        <v>148</v>
      </c>
      <c r="B6" s="13" t="s">
        <v>149</v>
      </c>
      <c r="C6" s="168" t="s">
        <v>144</v>
      </c>
      <c r="D6" s="33">
        <f>CORREL('Table 5_Benchmark &amp; Inputs'!$AF6:$DX6,'Table 5_Benchmark &amp; Inputs'!AF11:DX11)</f>
        <v>0.71275747409098855</v>
      </c>
      <c r="E6" s="33">
        <f>CORREL('Table 5_Benchmark &amp; Inputs'!$AF6:$DX6,'Table 5_Benchmark &amp; Inputs'!AE11:DW11)</f>
        <v>0.71876560565294223</v>
      </c>
      <c r="F6" s="33">
        <f>CORREL('Table 5_Benchmark &amp; Inputs'!$AF6:$DX6,'Table 5_Benchmark &amp; Inputs'!AD11:DV11)</f>
        <v>0.71632015262681925</v>
      </c>
      <c r="G6" s="33">
        <f>CORREL('Table 5_Benchmark &amp; Inputs'!$AF6:$DX6,'Table 5_Benchmark &amp; Inputs'!AC11:DU11)</f>
        <v>0.70553901272113773</v>
      </c>
      <c r="H6" s="33">
        <f>CORREL('Table 5_Benchmark &amp; Inputs'!$AF6:$DX6,'Table 5_Benchmark &amp; Inputs'!AB11:DT11)</f>
        <v>0.6926481170522597</v>
      </c>
      <c r="I6" s="16">
        <f>CORREL('Table 5_Benchmark &amp; Inputs'!$AF6:$DX6,'Table 5_Benchmark &amp; Inputs'!AA11:DS11)</f>
        <v>0.67777482871147676</v>
      </c>
      <c r="J6" s="33">
        <f>CORREL('Table 5_Benchmark &amp; Inputs'!$AF6:$DX6,'Table 5_Benchmark &amp; Inputs'!Z11:DR11)</f>
        <v>0.66163430845820814</v>
      </c>
      <c r="K6" s="33">
        <f>CORREL('Table 5_Benchmark &amp; Inputs'!$AF6:$DX6,'Table 5_Benchmark &amp; Inputs'!Y11:DQ11)</f>
        <v>0.64225073176725889</v>
      </c>
      <c r="L6" s="33">
        <f>CORREL('Table 5_Benchmark &amp; Inputs'!$AF6:$DX6,'Table 5_Benchmark &amp; Inputs'!X11:DP11)</f>
        <v>0.61683689660372409</v>
      </c>
      <c r="M6" s="33">
        <f>CORREL('Table 5_Benchmark &amp; Inputs'!$AF6:$DX6,'Table 5_Benchmark &amp; Inputs'!W11:DO11)</f>
        <v>0.57912957403785836</v>
      </c>
      <c r="N6" s="34">
        <f>CORREL('Table 5_Benchmark &amp; Inputs'!$AF6:$DX6,'Table 5_Benchmark &amp; Inputs'!V11:DN11)</f>
        <v>0.52764814256826786</v>
      </c>
      <c r="O6" s="155">
        <f>STDEV('Table 7_Lead Inputs &amp; Output'!AK11:EC11)</f>
        <v>6.5153894321090817</v>
      </c>
      <c r="P6" s="156">
        <f>VAR('Table 7_Lead Inputs &amp; Output'!AK11:EC11)</f>
        <v>42.450299452038706</v>
      </c>
      <c r="Q6" s="157">
        <f>1/P6</f>
        <v>2.3556959854425109E-2</v>
      </c>
      <c r="R6" s="34">
        <f>I6</f>
        <v>0.67777482871147676</v>
      </c>
      <c r="S6" s="20">
        <f>Q6/SUM(Q6,Q10,Q14,Q18,Q22)</f>
        <v>0.39962657705711202</v>
      </c>
      <c r="T6" s="21">
        <f>R6/SUM(R6,R10,R14,R18,R22)</f>
        <v>0.2586053283574517</v>
      </c>
      <c r="U6" s="22">
        <f>AVERAGE(S6:T6)</f>
        <v>0.32911595270728189</v>
      </c>
      <c r="V6" s="262">
        <f t="shared" si="0"/>
        <v>0.2992837883364774</v>
      </c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259"/>
    </row>
    <row r="7" spans="1:49" s="30" customFormat="1" ht="15" thickBot="1" x14ac:dyDescent="0.35">
      <c r="A7" s="69" t="s">
        <v>152</v>
      </c>
      <c r="B7" s="14" t="s">
        <v>153</v>
      </c>
      <c r="C7" s="169" t="s">
        <v>144</v>
      </c>
      <c r="D7" s="35">
        <f>CORREL('Table 5_Benchmark &amp; Inputs'!$AF7:$DX7,'Table 5_Benchmark &amp; Inputs'!AF12:DX12)</f>
        <v>0.38970690577418271</v>
      </c>
      <c r="E7" s="35">
        <f>CORREL('Table 5_Benchmark &amp; Inputs'!$AF7:$DX7,'Table 5_Benchmark &amp; Inputs'!AE12:DW12)</f>
        <v>0.46370228732115237</v>
      </c>
      <c r="F7" s="35">
        <f>CORREL('Table 5_Benchmark &amp; Inputs'!$AF7:$DX7,'Table 5_Benchmark &amp; Inputs'!AD12:DV12)</f>
        <v>0.52118299920990718</v>
      </c>
      <c r="G7" s="35">
        <f>CORREL('Table 5_Benchmark &amp; Inputs'!$AF7:$DX7,'Table 5_Benchmark &amp; Inputs'!AC12:DU12)</f>
        <v>0.55306601034383662</v>
      </c>
      <c r="H7" s="35">
        <f>CORREL('Table 5_Benchmark &amp; Inputs'!$AF7:$DX7,'Table 5_Benchmark &amp; Inputs'!AB12:DT12)</f>
        <v>0.55654479237189658</v>
      </c>
      <c r="I7" s="36">
        <f>CORREL('Table 5_Benchmark &amp; Inputs'!$AF7:$DX7,'Table 5_Benchmark &amp; Inputs'!AA12:DS12)</f>
        <v>0.5341836389556972</v>
      </c>
      <c r="J7" s="35">
        <f>CORREL('Table 5_Benchmark &amp; Inputs'!$AF7:$DX7,'Table 5_Benchmark &amp; Inputs'!Z12:DR12)</f>
        <v>0.48991778614009313</v>
      </c>
      <c r="K7" s="35">
        <f>CORREL('Table 5_Benchmark &amp; Inputs'!$AF7:$DX7,'Table 5_Benchmark &amp; Inputs'!Y12:DQ12)</f>
        <v>0.43121249722889554</v>
      </c>
      <c r="L7" s="35">
        <f>CORREL('Table 5_Benchmark &amp; Inputs'!$AF7:$DX7,'Table 5_Benchmark &amp; Inputs'!X12:DP12)</f>
        <v>0.36365215413558205</v>
      </c>
      <c r="M7" s="35">
        <f>CORREL('Table 5_Benchmark &amp; Inputs'!$AF7:$DX7,'Table 5_Benchmark &amp; Inputs'!W12:DO12)</f>
        <v>0.29145646900609246</v>
      </c>
      <c r="N7" s="37">
        <f>CORREL('Table 5_Benchmark &amp; Inputs'!$AF7:$DX7,'Table 5_Benchmark &amp; Inputs'!V12:DN12)</f>
        <v>0.22283813080034223</v>
      </c>
      <c r="O7" s="159">
        <f>STDEV('Table 7_Lead Inputs &amp; Output'!AK12:EC12)</f>
        <v>5.7647364567003665</v>
      </c>
      <c r="P7" s="160">
        <f>VAR('Table 7_Lead Inputs &amp; Output'!AK12:EC12)</f>
        <v>33.232186415210293</v>
      </c>
      <c r="Q7" s="161">
        <f>1/P7</f>
        <v>3.0091309295927106E-2</v>
      </c>
      <c r="R7" s="37">
        <f>I7</f>
        <v>0.5341836389556972</v>
      </c>
      <c r="S7" s="23">
        <f>Q7/SUM(Q7,Q11,Q15,Q19,Q23)</f>
        <v>0.29759595171717401</v>
      </c>
      <c r="T7" s="24">
        <f>R7/SUM(R7,R11,R15,R19,R23)</f>
        <v>0.22561310072522631</v>
      </c>
      <c r="U7" s="25">
        <f t="shared" ref="U7:U23" si="1">AVERAGE(S7:T7)</f>
        <v>0.26160452622120017</v>
      </c>
      <c r="V7" s="263">
        <f t="shared" si="0"/>
        <v>0.2992837883364774</v>
      </c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259"/>
    </row>
    <row r="8" spans="1:49" s="30" customFormat="1" x14ac:dyDescent="0.3">
      <c r="A8" s="31" t="s">
        <v>159</v>
      </c>
      <c r="B8" s="15" t="s">
        <v>151</v>
      </c>
      <c r="C8" s="144" t="s">
        <v>156</v>
      </c>
      <c r="D8" s="33">
        <f>CORREL('Table 5_Benchmark &amp; Inputs'!$AF4:$DX4,'Table 5_Benchmark &amp; Inputs'!AF13:DX13)</f>
        <v>0.49407198512294365</v>
      </c>
      <c r="E8" s="33">
        <f>CORREL('Table 5_Benchmark &amp; Inputs'!$AF4:$DX4,'Table 5_Benchmark &amp; Inputs'!AE13:DW13)</f>
        <v>0.51463564856823507</v>
      </c>
      <c r="F8" s="33">
        <f>CORREL('Table 5_Benchmark &amp; Inputs'!$AF4:$DX4,'Table 5_Benchmark &amp; Inputs'!AD13:DV13)</f>
        <v>0.52518604991072559</v>
      </c>
      <c r="G8" s="33">
        <f>CORREL('Table 5_Benchmark &amp; Inputs'!$AF4:$DX4,'Table 5_Benchmark &amp; Inputs'!AC13:DU13)</f>
        <v>0.52818721276115355</v>
      </c>
      <c r="H8" s="33">
        <f>CORREL('Table 5_Benchmark &amp; Inputs'!$AF4:$DX4,'Table 5_Benchmark &amp; Inputs'!AB13:DT13)</f>
        <v>0.52613412265070569</v>
      </c>
      <c r="I8" s="213">
        <f>CORREL('Table 5_Benchmark &amp; Inputs'!$AF4:$DX4,'Table 5_Benchmark &amp; Inputs'!AA13:DS13)</f>
        <v>0.52008500872148722</v>
      </c>
      <c r="J8" s="33">
        <f>CORREL('Table 5_Benchmark &amp; Inputs'!$AF4:$DX4,'Table 5_Benchmark &amp; Inputs'!Z13:DR13)</f>
        <v>0.50254295962526641</v>
      </c>
      <c r="K8" s="33">
        <f>CORREL('Table 5_Benchmark &amp; Inputs'!$AF4:$DX4,'Table 5_Benchmark &amp; Inputs'!Y13:DQ13)</f>
        <v>0.46984854641782575</v>
      </c>
      <c r="L8" s="33">
        <f>CORREL('Table 5_Benchmark &amp; Inputs'!$AF4:$DX4,'Table 5_Benchmark &amp; Inputs'!X13:DP13)</f>
        <v>0.41775271197168223</v>
      </c>
      <c r="M8" s="33">
        <f>CORREL('Table 5_Benchmark &amp; Inputs'!$AF4:$DX4,'Table 5_Benchmark &amp; Inputs'!W13:DO13)</f>
        <v>0.34571451874371029</v>
      </c>
      <c r="N8" s="34">
        <f>CORREL('Table 5_Benchmark &amp; Inputs'!$AF4:$DX4,'Table 5_Benchmark &amp; Inputs'!V13:DN13)</f>
        <v>0.25527924528326512</v>
      </c>
      <c r="O8" s="155">
        <f>STDEV('Table 7_Lead Inputs &amp; Output'!AK13:EC13)</f>
        <v>6.969780475853363</v>
      </c>
      <c r="P8" s="156">
        <f>VAR('Table 7_Lead Inputs &amp; Output'!AK13:EC13)</f>
        <v>48.577839881586733</v>
      </c>
      <c r="Q8" s="157">
        <f>1/P8</f>
        <v>2.0585518055920116E-2</v>
      </c>
      <c r="R8" s="34">
        <f>I8</f>
        <v>0.52008500872148722</v>
      </c>
      <c r="S8" s="20">
        <f>Q8/SUM(Q4,Q8,Q12,Q16,Q20)</f>
        <v>0.1843229863841164</v>
      </c>
      <c r="T8" s="21">
        <f t="shared" ref="T8:T11" si="2">R8/SUM(R4,R8,R12,R16,R20)</f>
        <v>0.19555972222523779</v>
      </c>
      <c r="U8" s="22">
        <f>AVERAGE(S8:T8)</f>
        <v>0.1899413543046771</v>
      </c>
      <c r="V8" s="261">
        <f>AVERAGE($U$8:$U$11)</f>
        <v>0.19363367219930955</v>
      </c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259"/>
    </row>
    <row r="9" spans="1:49" s="30" customFormat="1" x14ac:dyDescent="0.3">
      <c r="A9" s="31" t="s">
        <v>161</v>
      </c>
      <c r="B9" s="15" t="s">
        <v>155</v>
      </c>
      <c r="C9" s="144" t="s">
        <v>156</v>
      </c>
      <c r="D9" s="33">
        <f>CORREL('Table 5_Benchmark &amp; Inputs'!$AF5:$DX5,'Table 5_Benchmark &amp; Inputs'!AF14:DX14)</f>
        <v>0.50851181857978722</v>
      </c>
      <c r="E9" s="33">
        <f>CORREL('Table 5_Benchmark &amp; Inputs'!$AF5:$DX5,'Table 5_Benchmark &amp; Inputs'!AE14:DW14)</f>
        <v>0.46288388763096239</v>
      </c>
      <c r="F9" s="33">
        <f>CORREL('Table 5_Benchmark &amp; Inputs'!$AF5:$DX5,'Table 5_Benchmark &amp; Inputs'!AD14:DV14)</f>
        <v>0.40881708663147526</v>
      </c>
      <c r="G9" s="33">
        <f>CORREL('Table 5_Benchmark &amp; Inputs'!$AF5:$DX5,'Table 5_Benchmark &amp; Inputs'!AC14:DU14)</f>
        <v>0.34753666241526499</v>
      </c>
      <c r="H9" s="33">
        <f>CORREL('Table 5_Benchmark &amp; Inputs'!$AF5:$DX5,'Table 5_Benchmark &amp; Inputs'!AB14:DT14)</f>
        <v>0.28082520588204041</v>
      </c>
      <c r="I9" s="16">
        <f>CORREL('Table 5_Benchmark &amp; Inputs'!$AF5:$DX5,'Table 5_Benchmark &amp; Inputs'!AA14:DS14)</f>
        <v>0.21079378721967879</v>
      </c>
      <c r="J9" s="33">
        <f>CORREL('Table 5_Benchmark &amp; Inputs'!$AF5:$DX5,'Table 5_Benchmark &amp; Inputs'!Z14:DR14)</f>
        <v>0.13930796598081691</v>
      </c>
      <c r="K9" s="33">
        <f>CORREL('Table 5_Benchmark &amp; Inputs'!$AF5:$DX5,'Table 5_Benchmark &amp; Inputs'!Y14:DQ14)</f>
        <v>6.8092415394462827E-2</v>
      </c>
      <c r="L9" s="33">
        <f>CORREL('Table 5_Benchmark &amp; Inputs'!$AF5:$DX5,'Table 5_Benchmark &amp; Inputs'!X14:DP14)</f>
        <v>-1.1959568401824672E-3</v>
      </c>
      <c r="M9" s="33">
        <f>CORREL('Table 5_Benchmark &amp; Inputs'!$AF5:$DX5,'Table 5_Benchmark &amp; Inputs'!W14:DO14)</f>
        <v>-6.6723357355305907E-2</v>
      </c>
      <c r="N9" s="34">
        <f>CORREL('Table 5_Benchmark &amp; Inputs'!$AF5:$DX5,'Table 5_Benchmark &amp; Inputs'!V14:DN14)</f>
        <v>-0.12645052787090102</v>
      </c>
      <c r="O9" s="155">
        <f>STDEV('Table 7_Lead Inputs &amp; Output'!AK14:EC14)</f>
        <v>8.4864563786011011</v>
      </c>
      <c r="P9" s="156">
        <f>VAR('Table 7_Lead Inputs &amp; Output'!AK14:EC14)</f>
        <v>72.019941865899327</v>
      </c>
      <c r="Q9" s="157">
        <f>1/P9</f>
        <v>1.3885043143494806E-2</v>
      </c>
      <c r="R9" s="34">
        <f>I9</f>
        <v>0.21079378721967879</v>
      </c>
      <c r="S9" s="20">
        <f>Q9/SUM(Q5,Q9,Q13,Q17,Q21)</f>
        <v>0.19447642212629732</v>
      </c>
      <c r="T9" s="21">
        <f t="shared" si="2"/>
        <v>9.0342931936340659E-2</v>
      </c>
      <c r="U9" s="22">
        <f>AVERAGE(S9:T9)</f>
        <v>0.14240967703131899</v>
      </c>
      <c r="V9" s="262">
        <f t="shared" ref="V9:V11" si="3">AVERAGE($U$8:$U$11)</f>
        <v>0.19363367219930955</v>
      </c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259"/>
    </row>
    <row r="10" spans="1:49" s="30" customFormat="1" x14ac:dyDescent="0.3">
      <c r="A10" s="31" t="s">
        <v>158</v>
      </c>
      <c r="B10" s="15" t="s">
        <v>149</v>
      </c>
      <c r="C10" s="144" t="s">
        <v>156</v>
      </c>
      <c r="D10" s="33">
        <f>CORREL('Table 5_Benchmark &amp; Inputs'!$AF6:$DX6,'Table 5_Benchmark &amp; Inputs'!AF15:DX15)</f>
        <v>0.80703173800792649</v>
      </c>
      <c r="E10" s="33">
        <f>CORREL('Table 5_Benchmark &amp; Inputs'!$AF6:$DX6,'Table 5_Benchmark &amp; Inputs'!AE15:DW15)</f>
        <v>0.80968335638503908</v>
      </c>
      <c r="F10" s="33">
        <f>CORREL('Table 5_Benchmark &amp; Inputs'!$AF6:$DX6,'Table 5_Benchmark &amp; Inputs'!AD15:DV15)</f>
        <v>0.79455058468915229</v>
      </c>
      <c r="G10" s="33">
        <f>CORREL('Table 5_Benchmark &amp; Inputs'!$AF6:$DX6,'Table 5_Benchmark &amp; Inputs'!AC15:DU15)</f>
        <v>0.76380103046618397</v>
      </c>
      <c r="H10" s="33">
        <f>CORREL('Table 5_Benchmark &amp; Inputs'!$AF6:$DX6,'Table 5_Benchmark &amp; Inputs'!AB15:DT15)</f>
        <v>0.72064897712366549</v>
      </c>
      <c r="I10" s="16">
        <f>CORREL('Table 5_Benchmark &amp; Inputs'!$AF6:$DX6,'Table 5_Benchmark &amp; Inputs'!AA15:DS15)</f>
        <v>0.66843794482412278</v>
      </c>
      <c r="J10" s="33">
        <f>CORREL('Table 5_Benchmark &amp; Inputs'!$AF6:$DX6,'Table 5_Benchmark &amp; Inputs'!Z15:DR15)</f>
        <v>0.61020030969752204</v>
      </c>
      <c r="K10" s="33">
        <f>CORREL('Table 5_Benchmark &amp; Inputs'!$AF6:$DX6,'Table 5_Benchmark &amp; Inputs'!Y15:DQ15)</f>
        <v>0.54750731345866399</v>
      </c>
      <c r="L10" s="33">
        <f>CORREL('Table 5_Benchmark &amp; Inputs'!$AF6:$DX6,'Table 5_Benchmark &amp; Inputs'!X15:DP15)</f>
        <v>0.48063587677762198</v>
      </c>
      <c r="M10" s="33">
        <f>CORREL('Table 5_Benchmark &amp; Inputs'!$AF6:$DX6,'Table 5_Benchmark &amp; Inputs'!W15:DO15)</f>
        <v>0.40814872311535377</v>
      </c>
      <c r="N10" s="34">
        <f>CORREL('Table 5_Benchmark &amp; Inputs'!$AF6:$DX6,'Table 5_Benchmark &amp; Inputs'!V15:DN15)</f>
        <v>0.32832957341902069</v>
      </c>
      <c r="O10" s="155">
        <f>STDEV('Table 7_Lead Inputs &amp; Output'!AK15:EC15)</f>
        <v>12.098790142045051</v>
      </c>
      <c r="P10" s="156">
        <f>VAR('Table 7_Lead Inputs &amp; Output'!AK15:EC15)</f>
        <v>146.38072290124651</v>
      </c>
      <c r="Q10" s="157">
        <f>1/P10</f>
        <v>6.8315006250832255E-3</v>
      </c>
      <c r="R10" s="34">
        <f>I10</f>
        <v>0.66843794482412278</v>
      </c>
      <c r="S10" s="20">
        <f>Q10/SUM(Q6,Q10,Q14,Q18,Q22)</f>
        <v>0.11589140652428877</v>
      </c>
      <c r="T10" s="21">
        <f t="shared" si="2"/>
        <v>0.25504283559253904</v>
      </c>
      <c r="U10" s="22">
        <f t="shared" si="1"/>
        <v>0.1854671210584139</v>
      </c>
      <c r="V10" s="262">
        <f t="shared" si="3"/>
        <v>0.19363367219930955</v>
      </c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259"/>
    </row>
    <row r="11" spans="1:49" s="158" customFormat="1" ht="15" thickBot="1" x14ac:dyDescent="0.35">
      <c r="A11" s="82" t="s">
        <v>160</v>
      </c>
      <c r="B11" s="48" t="s">
        <v>153</v>
      </c>
      <c r="C11" s="170" t="s">
        <v>156</v>
      </c>
      <c r="D11" s="35">
        <f>CORREL('Table 5_Benchmark &amp; Inputs'!$AF7:$DX7,'Table 5_Benchmark &amp; Inputs'!AF16:DX16)</f>
        <v>0.3032151663532402</v>
      </c>
      <c r="E11" s="35">
        <f>CORREL('Table 5_Benchmark &amp; Inputs'!$AF7:$DX7,'Table 5_Benchmark &amp; Inputs'!AE16:DW16)</f>
        <v>0.33552268383408679</v>
      </c>
      <c r="F11" s="35">
        <f>CORREL('Table 5_Benchmark &amp; Inputs'!$AF7:$DX7,'Table 5_Benchmark &amp; Inputs'!AD16:DV16)</f>
        <v>0.37010896963641937</v>
      </c>
      <c r="G11" s="35">
        <f>CORREL('Table 5_Benchmark &amp; Inputs'!$AF7:$DX7,'Table 5_Benchmark &amp; Inputs'!AC16:DU16)</f>
        <v>0.40876547206409453</v>
      </c>
      <c r="H11" s="35">
        <f>CORREL('Table 5_Benchmark &amp; Inputs'!$AF7:$DX7,'Table 5_Benchmark &amp; Inputs'!AB16:DT16)</f>
        <v>0.44676549771095048</v>
      </c>
      <c r="I11" s="36">
        <f>CORREL('Table 5_Benchmark &amp; Inputs'!$AF7:$DX7,'Table 5_Benchmark &amp; Inputs'!AA16:DS16)</f>
        <v>0.47186938626781233</v>
      </c>
      <c r="J11" s="35">
        <f>CORREL('Table 5_Benchmark &amp; Inputs'!$AF7:$DX7,'Table 5_Benchmark &amp; Inputs'!Z16:DR16)</f>
        <v>0.4790174833019748</v>
      </c>
      <c r="K11" s="35">
        <f>CORREL('Table 5_Benchmark &amp; Inputs'!$AF7:$DX7,'Table 5_Benchmark &amp; Inputs'!Y16:DQ16)</f>
        <v>0.46126711099344503</v>
      </c>
      <c r="L11" s="35">
        <f>CORREL('Table 5_Benchmark &amp; Inputs'!$AF7:$DX7,'Table 5_Benchmark &amp; Inputs'!X16:DP16)</f>
        <v>0.41638779209456156</v>
      </c>
      <c r="M11" s="35">
        <f>CORREL('Table 5_Benchmark &amp; Inputs'!$AF7:$DX7,'Table 5_Benchmark &amp; Inputs'!W16:DO16)</f>
        <v>0.35222814518082313</v>
      </c>
      <c r="N11" s="37">
        <f>CORREL('Table 5_Benchmark &amp; Inputs'!$AF7:$DX7,'Table 5_Benchmark &amp; Inputs'!V16:DN16)</f>
        <v>0.2649192496890701</v>
      </c>
      <c r="O11" s="159">
        <f>STDEV('Table 7_Lead Inputs &amp; Output'!AK16:EC16)</f>
        <v>5.6108983920423938</v>
      </c>
      <c r="P11" s="160">
        <f>VAR('Table 7_Lead Inputs &amp; Output'!AK16:EC16)</f>
        <v>31.482180765823916</v>
      </c>
      <c r="Q11" s="161">
        <f>1/P11</f>
        <v>3.1764000322543381E-2</v>
      </c>
      <c r="R11" s="37">
        <f>I11</f>
        <v>0.47186938626781233</v>
      </c>
      <c r="S11" s="23">
        <f>Q11/SUM(Q7,Q11,Q15,Q19,Q23)</f>
        <v>0.31413847145598855</v>
      </c>
      <c r="T11" s="24">
        <f t="shared" si="2"/>
        <v>0.199294601349668</v>
      </c>
      <c r="U11" s="25">
        <f t="shared" si="1"/>
        <v>0.25671653640282827</v>
      </c>
      <c r="V11" s="263">
        <f t="shared" si="3"/>
        <v>0.19363367219930955</v>
      </c>
      <c r="AW11" s="260"/>
    </row>
    <row r="12" spans="1:49" s="30" customFormat="1" x14ac:dyDescent="0.3">
      <c r="A12" s="137" t="s">
        <v>230</v>
      </c>
      <c r="B12" s="96" t="s">
        <v>234</v>
      </c>
      <c r="C12" s="138" t="s">
        <v>238</v>
      </c>
      <c r="D12" s="33">
        <f>CORREL('Table 5_Benchmark &amp; Inputs'!$AN4:$DX4,'Table 5_Benchmark &amp; Inputs'!AN17:DX17)</f>
        <v>0.25812189128082969</v>
      </c>
      <c r="E12" s="33">
        <f>CORREL('Table 5_Benchmark &amp; Inputs'!$AN4:$DX4,'Table 5_Benchmark &amp; Inputs'!AM17:DW17)</f>
        <v>0.27529877887429316</v>
      </c>
      <c r="F12" s="33">
        <f>CORREL('Table 5_Benchmark &amp; Inputs'!$AN4:$DX4,'Table 5_Benchmark &amp; Inputs'!AL17:DV17)</f>
        <v>0.28048556791359552</v>
      </c>
      <c r="G12" s="33">
        <f>CORREL('Table 5_Benchmark &amp; Inputs'!$AN4:$DX4,'Table 5_Benchmark &amp; Inputs'!AK17:DU17)</f>
        <v>0.27957883782159765</v>
      </c>
      <c r="H12" s="212">
        <f>CORREL('Table 5_Benchmark &amp; Inputs'!$AN4:$DX4,'Table 5_Benchmark &amp; Inputs'!AJ17:DT17)</f>
        <v>0.28452915239982984</v>
      </c>
      <c r="I12" s="33">
        <f>CORREL('Table 5_Benchmark &amp; Inputs'!$AN4:$DX4,'Table 5_Benchmark &amp; Inputs'!AI17:DS17)</f>
        <v>0.30289425125771852</v>
      </c>
      <c r="J12" s="33">
        <f>CORREL('Table 5_Benchmark &amp; Inputs'!$AN4:$DX4,'Table 5_Benchmark &amp; Inputs'!AH17:DR17)</f>
        <v>0.34128828038411635</v>
      </c>
      <c r="K12" s="33">
        <f>CORREL('Table 5_Benchmark &amp; Inputs'!$AN4:$DX4,'Table 5_Benchmark &amp; Inputs'!AG17:DQ17)</f>
        <v>0.39895023116428907</v>
      </c>
      <c r="L12" s="213">
        <f>CORREL('Table 5_Benchmark &amp; Inputs'!$AN4:$DX4,'Table 5_Benchmark &amp; Inputs'!AF17:DP17)</f>
        <v>0.45999661199800929</v>
      </c>
      <c r="M12" s="33">
        <f>CORREL('Table 5_Benchmark &amp; Inputs'!$AN4:$DX4,'Table 5_Benchmark &amp; Inputs'!AE17:DO17)</f>
        <v>0.51410331909193108</v>
      </c>
      <c r="N12" s="34">
        <f>CORREL('Table 5_Benchmark &amp; Inputs'!$AN4:$DX4,'Table 5_Benchmark &amp; Inputs'!AD17:DN17)</f>
        <v>0.54140180171469987</v>
      </c>
      <c r="O12" s="155">
        <f>STDEV('Table 7_Lead Inputs &amp; Output'!AK17:EC17)</f>
        <v>9.3906917920467521</v>
      </c>
      <c r="P12" s="156">
        <f>VAR('Table 7_Lead Inputs &amp; Output'!AK17:EC17)</f>
        <v>88.185092333214243</v>
      </c>
      <c r="Q12" s="157">
        <f>1/P12</f>
        <v>1.1339785144425796E-2</v>
      </c>
      <c r="R12" s="207">
        <f>L12</f>
        <v>0.45999661199800929</v>
      </c>
      <c r="S12" s="20">
        <f>Q12/SUM(Q4,Q8,Q12,Q16,Q20)</f>
        <v>0.10153657814667884</v>
      </c>
      <c r="T12" s="209">
        <f>R12/SUM(R4,R8,R12,R16,R20)</f>
        <v>0.17296558862179068</v>
      </c>
      <c r="U12" s="22">
        <f>AVERAGE(S12:T12)</f>
        <v>0.13725108338423475</v>
      </c>
      <c r="V12" s="261">
        <f>AVERAGE($U$12:$U$15)</f>
        <v>0.10897385306170199</v>
      </c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259"/>
    </row>
    <row r="13" spans="1:49" s="30" customFormat="1" x14ac:dyDescent="0.3">
      <c r="A13" s="137" t="s">
        <v>231</v>
      </c>
      <c r="B13" s="96" t="s">
        <v>235</v>
      </c>
      <c r="C13" s="138" t="s">
        <v>238</v>
      </c>
      <c r="D13" s="33">
        <f>CORREL('Table 5_Benchmark &amp; Inputs'!$AN5:$DX5,'Table 5_Benchmark &amp; Inputs'!AN18:DX18)</f>
        <v>0.2088323434947611</v>
      </c>
      <c r="E13" s="33">
        <f>CORREL('Table 5_Benchmark &amp; Inputs'!$AN5:$DX5,'Table 5_Benchmark &amp; Inputs'!AM18:DW18)</f>
        <v>0.24909483278006514</v>
      </c>
      <c r="F13" s="33">
        <f>CORREL('Table 5_Benchmark &amp; Inputs'!$AN5:$DX5,'Table 5_Benchmark &amp; Inputs'!AL18:DV18)</f>
        <v>0.2851942192459756</v>
      </c>
      <c r="G13" s="33">
        <f>CORREL('Table 5_Benchmark &amp; Inputs'!$AN5:$DX5,'Table 5_Benchmark &amp; Inputs'!AK18:DU18)</f>
        <v>0.31628271476061276</v>
      </c>
      <c r="H13" s="33">
        <f>CORREL('Table 5_Benchmark &amp; Inputs'!$AN5:$DX5,'Table 5_Benchmark &amp; Inputs'!AJ18:DT18)</f>
        <v>0.34240452609765371</v>
      </c>
      <c r="I13" s="33">
        <f>CORREL('Table 5_Benchmark &amp; Inputs'!$AN5:$DX5,'Table 5_Benchmark &amp; Inputs'!AI18:DS18)</f>
        <v>0.3648229414774406</v>
      </c>
      <c r="J13" s="33">
        <f>CORREL('Table 5_Benchmark &amp; Inputs'!$AN5:$DX5,'Table 5_Benchmark &amp; Inputs'!AH18:DR18)</f>
        <v>0.38610575882117676</v>
      </c>
      <c r="K13" s="33">
        <f>CORREL('Table 5_Benchmark &amp; Inputs'!$AN5:$DX5,'Table 5_Benchmark &amp; Inputs'!AG18:DQ18)</f>
        <v>0.39724783126381985</v>
      </c>
      <c r="L13" s="16">
        <f>CORREL('Table 5_Benchmark &amp; Inputs'!$AN5:$DX5,'Table 5_Benchmark &amp; Inputs'!AF18:DP18)</f>
        <v>0.38428608814428211</v>
      </c>
      <c r="M13" s="33">
        <f>CORREL('Table 5_Benchmark &amp; Inputs'!$AN5:$DX5,'Table 5_Benchmark &amp; Inputs'!AE18:DO18)</f>
        <v>0.3417238539648057</v>
      </c>
      <c r="N13" s="34">
        <f>CORREL('Table 5_Benchmark &amp; Inputs'!$AN5:$DX5,'Table 5_Benchmark &amp; Inputs'!AD18:DN18)</f>
        <v>0.27959858548819538</v>
      </c>
      <c r="O13" s="155">
        <f>STDEV('Table 7_Lead Inputs &amp; Output'!AK18:EC18)</f>
        <v>12.729761001845684</v>
      </c>
      <c r="P13" s="156">
        <f>VAR('Table 7_Lead Inputs &amp; Output'!AK18:EC18)</f>
        <v>162.04681516411125</v>
      </c>
      <c r="Q13" s="157">
        <f>1/P13</f>
        <v>6.1710561789644573E-3</v>
      </c>
      <c r="R13" s="34">
        <f>L13</f>
        <v>0.38428608814428211</v>
      </c>
      <c r="S13" s="20">
        <f>Q13/SUM(Q5,Q9,Q13,Q17,Q21)</f>
        <v>8.6432927432973095E-2</v>
      </c>
      <c r="T13" s="21">
        <f t="shared" ref="T13:T15" si="4">R13/SUM(R5,R9,R13,R17,R21)</f>
        <v>0.16469902819821061</v>
      </c>
      <c r="U13" s="22">
        <f>AVERAGE(S13:T13)</f>
        <v>0.12556597781559187</v>
      </c>
      <c r="V13" s="262">
        <f t="shared" ref="V13:V15" si="5">AVERAGE($U$12:$U$15)</f>
        <v>0.10897385306170199</v>
      </c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259"/>
    </row>
    <row r="14" spans="1:49" s="30" customFormat="1" x14ac:dyDescent="0.3">
      <c r="A14" s="137" t="s">
        <v>232</v>
      </c>
      <c r="B14" s="96" t="s">
        <v>236</v>
      </c>
      <c r="C14" s="138" t="s">
        <v>238</v>
      </c>
      <c r="D14" s="33">
        <f>CORREL('Table 5_Benchmark &amp; Inputs'!$AN6:$DX6,'Table 5_Benchmark &amp; Inputs'!AN19:DX19)</f>
        <v>-0.17460374642228593</v>
      </c>
      <c r="E14" s="33">
        <f>CORREL('Table 5_Benchmark &amp; Inputs'!$AN6:$DX6,'Table 5_Benchmark &amp; Inputs'!AM19:DW19)</f>
        <v>-0.15084805119734984</v>
      </c>
      <c r="F14" s="33">
        <f>CORREL('Table 5_Benchmark &amp; Inputs'!$AN6:$DX6,'Table 5_Benchmark &amp; Inputs'!AL19:DV19)</f>
        <v>-0.13282697120255019</v>
      </c>
      <c r="G14" s="33">
        <f>CORREL('Table 5_Benchmark &amp; Inputs'!$AN6:$DX6,'Table 5_Benchmark &amp; Inputs'!AK19:DU19)</f>
        <v>-0.11563379345825858</v>
      </c>
      <c r="H14" s="33">
        <f>CORREL('Table 5_Benchmark &amp; Inputs'!$AN6:$DX6,'Table 5_Benchmark &amp; Inputs'!AJ19:DT19)</f>
        <v>-9.0509689960720702E-2</v>
      </c>
      <c r="I14" s="33">
        <f>CORREL('Table 5_Benchmark &amp; Inputs'!$AN6:$DX6,'Table 5_Benchmark &amp; Inputs'!AI19:DS19)</f>
        <v>-5.327153438097143E-2</v>
      </c>
      <c r="J14" s="33">
        <f>CORREL('Table 5_Benchmark &amp; Inputs'!$AN6:$DX6,'Table 5_Benchmark &amp; Inputs'!AH19:DR19)</f>
        <v>-2.8882276419703568E-3</v>
      </c>
      <c r="K14" s="33">
        <f>CORREL('Table 5_Benchmark &amp; Inputs'!$AN6:$DX6,'Table 5_Benchmark &amp; Inputs'!AG19:DQ19)</f>
        <v>4.1753150195695241E-2</v>
      </c>
      <c r="L14" s="16">
        <f>CORREL('Table 5_Benchmark &amp; Inputs'!$AN6:$DX6,'Table 5_Benchmark &amp; Inputs'!AF19:DP19)</f>
        <v>6.5018904785439799E-2</v>
      </c>
      <c r="M14" s="33">
        <f>CORREL('Table 5_Benchmark &amp; Inputs'!$AN6:$DX6,'Table 5_Benchmark &amp; Inputs'!AE19:DO19)</f>
        <v>6.3900265724487759E-2</v>
      </c>
      <c r="N14" s="34">
        <f>CORREL('Table 5_Benchmark &amp; Inputs'!$AN6:$DX6,'Table 5_Benchmark &amp; Inputs'!AD19:DN19)</f>
        <v>4.6319615927481135E-2</v>
      </c>
      <c r="O14" s="155">
        <f>STDEV('Table 7_Lead Inputs &amp; Output'!AK19:EC19)</f>
        <v>11.288254801352302</v>
      </c>
      <c r="P14" s="156">
        <f>VAR('Table 7_Lead Inputs &amp; Output'!AK19:EC19)</f>
        <v>127.42469646025329</v>
      </c>
      <c r="Q14" s="157">
        <f>1/P14</f>
        <v>7.8477722747561981E-3</v>
      </c>
      <c r="R14" s="207">
        <f>L14</f>
        <v>6.5018904785439799E-2</v>
      </c>
      <c r="S14" s="20">
        <f>Q14/SUM(Q6,Q10,Q14,Q18,Q22)</f>
        <v>0.13313171101301524</v>
      </c>
      <c r="T14" s="209">
        <f t="shared" si="4"/>
        <v>2.4807995973303149E-2</v>
      </c>
      <c r="U14" s="22">
        <f t="shared" si="1"/>
        <v>7.8969853493159201E-2</v>
      </c>
      <c r="V14" s="262">
        <f t="shared" si="5"/>
        <v>0.10897385306170199</v>
      </c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259"/>
    </row>
    <row r="15" spans="1:49" s="158" customFormat="1" ht="15" thickBot="1" x14ac:dyDescent="0.35">
      <c r="A15" s="171" t="s">
        <v>233</v>
      </c>
      <c r="B15" s="97" t="s">
        <v>237</v>
      </c>
      <c r="C15" s="172" t="s">
        <v>238</v>
      </c>
      <c r="D15" s="35">
        <f>CORREL('Table 5_Benchmark &amp; Inputs'!$AN7:$DX7,'Table 5_Benchmark &amp; Inputs'!AN20:DX20)</f>
        <v>7.7247675213517497E-2</v>
      </c>
      <c r="E15" s="35">
        <f>CORREL('Table 5_Benchmark &amp; Inputs'!$AN7:$DX7,'Table 5_Benchmark &amp; Inputs'!AM20:DW20)</f>
        <v>8.0161676283182048E-2</v>
      </c>
      <c r="F15" s="35">
        <f>CORREL('Table 5_Benchmark &amp; Inputs'!$AN7:$DX7,'Table 5_Benchmark &amp; Inputs'!AL20:DV20)</f>
        <v>9.4228049143500164E-2</v>
      </c>
      <c r="G15" s="35">
        <f>CORREL('Table 5_Benchmark &amp; Inputs'!$AN7:$DX7,'Table 5_Benchmark &amp; Inputs'!AK20:DU20)</f>
        <v>0.12243596570275925</v>
      </c>
      <c r="H15" s="35">
        <f>CORREL('Table 5_Benchmark &amp; Inputs'!$AN7:$DX7,'Table 5_Benchmark &amp; Inputs'!AJ20:DT20)</f>
        <v>0.15841997089786145</v>
      </c>
      <c r="I15" s="33">
        <f>CORREL('Table 5_Benchmark &amp; Inputs'!$AN7:$DX7,'Table 5_Benchmark &amp; Inputs'!AI20:DS20)</f>
        <v>0.19411712139908829</v>
      </c>
      <c r="J15" s="35">
        <f>CORREL('Table 5_Benchmark &amp; Inputs'!$AN7:$DX7,'Table 5_Benchmark &amp; Inputs'!AH20:DR20)</f>
        <v>0.21847191630085319</v>
      </c>
      <c r="K15" s="35">
        <f>CORREL('Table 5_Benchmark &amp; Inputs'!$AN7:$DX7,'Table 5_Benchmark &amp; Inputs'!AG20:DQ20)</f>
        <v>0.23602250124592372</v>
      </c>
      <c r="L15" s="36">
        <f>CORREL('Table 5_Benchmark &amp; Inputs'!$AN7:$DX7,'Table 5_Benchmark &amp; Inputs'!AF20:DP20)</f>
        <v>0.24496325863230933</v>
      </c>
      <c r="M15" s="35">
        <f>CORREL('Table 5_Benchmark &amp; Inputs'!$AN7:$DX7,'Table 5_Benchmark &amp; Inputs'!AE20:DO20)</f>
        <v>0.24412285996878702</v>
      </c>
      <c r="N15" s="37">
        <f>CORREL('Table 5_Benchmark &amp; Inputs'!$AN7:$DX7,'Table 5_Benchmark &amp; Inputs'!AD20:DN20)</f>
        <v>0.22537113899303848</v>
      </c>
      <c r="O15" s="159">
        <f>STDEV('Table 7_Lead Inputs &amp; Output'!AK20:EC20)</f>
        <v>10.802058864295455</v>
      </c>
      <c r="P15" s="160">
        <f>VAR('Table 7_Lead Inputs &amp; Output'!AK20:EC20)</f>
        <v>116.68447570770402</v>
      </c>
      <c r="Q15" s="161">
        <f>1/P15</f>
        <v>8.5701203517853704E-3</v>
      </c>
      <c r="R15" s="208">
        <f>L15</f>
        <v>0.24496325863230933</v>
      </c>
      <c r="S15" s="23">
        <f>Q15/SUM(Q7,Q11,Q15,Q19,Q23)</f>
        <v>8.4756468963797918E-2</v>
      </c>
      <c r="T15" s="210">
        <f t="shared" si="4"/>
        <v>0.10346052614384631</v>
      </c>
      <c r="U15" s="25">
        <f t="shared" si="1"/>
        <v>9.4108497553822112E-2</v>
      </c>
      <c r="V15" s="263">
        <f t="shared" si="5"/>
        <v>0.10897385306170199</v>
      </c>
      <c r="AW15" s="260"/>
    </row>
    <row r="16" spans="1:49" s="30" customFormat="1" x14ac:dyDescent="0.3">
      <c r="A16" s="31" t="s">
        <v>165</v>
      </c>
      <c r="B16" s="15" t="s">
        <v>151</v>
      </c>
      <c r="C16" s="144" t="s">
        <v>162</v>
      </c>
      <c r="D16" s="33">
        <f>CORREL('Table 5_Benchmark &amp; Inputs'!$AF4:$DX4,'Table 5_Benchmark &amp; Inputs'!AF21:DX21)</f>
        <v>0.27760163787306374</v>
      </c>
      <c r="E16" s="33">
        <f>CORREL('Table 5_Benchmark &amp; Inputs'!$AF4:$DX4,'Table 5_Benchmark &amp; Inputs'!AE21:DW21)</f>
        <v>0.36182198773837154</v>
      </c>
      <c r="F16" s="33">
        <f>CORREL('Table 5_Benchmark &amp; Inputs'!$AF4:$DX4,'Table 5_Benchmark &amp; Inputs'!AD21:DV21)</f>
        <v>0.42686419878790027</v>
      </c>
      <c r="G16" s="33">
        <f>CORREL('Table 5_Benchmark &amp; Inputs'!$AF4:$DX4,'Table 5_Benchmark &amp; Inputs'!AC21:DU21)</f>
        <v>0.4795861854791944</v>
      </c>
      <c r="H16" s="33">
        <f>CORREL('Table 5_Benchmark &amp; Inputs'!$AF4:$DX4,'Table 5_Benchmark &amp; Inputs'!AB21:DT21)</f>
        <v>0.5199318475232072</v>
      </c>
      <c r="I16" s="211">
        <f>CORREL('Table 5_Benchmark &amp; Inputs'!$AF4:$DX4,'Table 5_Benchmark &amp; Inputs'!AA21:DS21)</f>
        <v>0.55166553700036947</v>
      </c>
      <c r="J16" s="33">
        <f>CORREL('Table 5_Benchmark &amp; Inputs'!$AF4:$DX4,'Table 5_Benchmark &amp; Inputs'!Z21:DR21)</f>
        <v>0.58068808529386218</v>
      </c>
      <c r="K16" s="33">
        <f>CORREL('Table 5_Benchmark &amp; Inputs'!$AF4:$DX4,'Table 5_Benchmark &amp; Inputs'!Y21:DQ21)</f>
        <v>0.60252535293390419</v>
      </c>
      <c r="L16" s="33">
        <f>CORREL('Table 5_Benchmark &amp; Inputs'!$AF4:$DX4,'Table 5_Benchmark &amp; Inputs'!X21:DP21)</f>
        <v>0.60787914440334878</v>
      </c>
      <c r="M16" s="33">
        <f>CORREL('Table 5_Benchmark &amp; Inputs'!$AF4:$DX4,'Table 5_Benchmark &amp; Inputs'!W21:DO21)</f>
        <v>0.58125090449470362</v>
      </c>
      <c r="N16" s="34">
        <f>CORREL('Table 5_Benchmark &amp; Inputs'!$AF4:$DX4,'Table 5_Benchmark &amp; Inputs'!V21:DN21)</f>
        <v>0.52447416421648241</v>
      </c>
      <c r="O16" s="155">
        <f>STDEV('Table 7_Lead Inputs &amp; Output'!AK21:EC21)</f>
        <v>20.544579054835914</v>
      </c>
      <c r="P16" s="156">
        <f>VAR('Table 7_Lead Inputs &amp; Output'!AK21:EC21)</f>
        <v>422.07972854040258</v>
      </c>
      <c r="Q16" s="157">
        <f>1/P16</f>
        <v>2.3692206291406324E-3</v>
      </c>
      <c r="R16" s="34">
        <f>I16</f>
        <v>0.55166553700036947</v>
      </c>
      <c r="S16" s="20">
        <f>Q16/SUM(Q4,Q8,Q12,Q16,Q20)</f>
        <v>2.1214031173748718E-2</v>
      </c>
      <c r="T16" s="21">
        <f t="shared" ref="T16:T19" si="6">R16/SUM(R4,R8,R12,R16,R20)</f>
        <v>0.20743447199571569</v>
      </c>
      <c r="U16" s="22">
        <f>AVERAGE(S16:T16)</f>
        <v>0.11432425158473219</v>
      </c>
      <c r="V16" s="262">
        <f>AVERAGE($U$16:$U$19)</f>
        <v>0.11460452603061863</v>
      </c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259"/>
    </row>
    <row r="17" spans="1:49" s="30" customFormat="1" x14ac:dyDescent="0.3">
      <c r="A17" s="31" t="s">
        <v>167</v>
      </c>
      <c r="B17" s="15" t="s">
        <v>155</v>
      </c>
      <c r="C17" s="144" t="s">
        <v>162</v>
      </c>
      <c r="D17" s="33">
        <f>CORREL('Table 5_Benchmark &amp; Inputs'!$AF5:$DX5,'Table 5_Benchmark &amp; Inputs'!AF22:DX22)</f>
        <v>0.2114900600667913</v>
      </c>
      <c r="E17" s="33">
        <f>CORREL('Table 5_Benchmark &amp; Inputs'!$AF5:$DX5,'Table 5_Benchmark &amp; Inputs'!AE22:DW22)</f>
        <v>0.30490703444970796</v>
      </c>
      <c r="F17" s="33">
        <f>CORREL('Table 5_Benchmark &amp; Inputs'!$AF5:$DX5,'Table 5_Benchmark &amp; Inputs'!AD22:DV22)</f>
        <v>0.3909531621034289</v>
      </c>
      <c r="G17" s="33">
        <f>CORREL('Table 5_Benchmark &amp; Inputs'!$AF5:$DX5,'Table 5_Benchmark &amp; Inputs'!AC22:DU22)</f>
        <v>0.46510111086281802</v>
      </c>
      <c r="H17" s="33">
        <f>CORREL('Table 5_Benchmark &amp; Inputs'!$AF5:$DX5,'Table 5_Benchmark &amp; Inputs'!AB22:DT22)</f>
        <v>0.52250221846150247</v>
      </c>
      <c r="I17" s="55">
        <f>CORREL('Table 5_Benchmark &amp; Inputs'!$AF5:$DX5,'Table 5_Benchmark &amp; Inputs'!AA22:DS22)</f>
        <v>0.56116179606153271</v>
      </c>
      <c r="J17" s="33">
        <f>CORREL('Table 5_Benchmark &amp; Inputs'!$AF5:$DX5,'Table 5_Benchmark &amp; Inputs'!Z22:DR22)</f>
        <v>0.58400922090042917</v>
      </c>
      <c r="K17" s="33">
        <f>CORREL('Table 5_Benchmark &amp; Inputs'!$AF5:$DX5,'Table 5_Benchmark &amp; Inputs'!Y22:DQ22)</f>
        <v>0.59116022102221777</v>
      </c>
      <c r="L17" s="33">
        <f>CORREL('Table 5_Benchmark &amp; Inputs'!$AF5:$DX5,'Table 5_Benchmark &amp; Inputs'!X22:DP22)</f>
        <v>0.5815085479007438</v>
      </c>
      <c r="M17" s="33">
        <f>CORREL('Table 5_Benchmark &amp; Inputs'!$AF5:$DX5,'Table 5_Benchmark &amp; Inputs'!W22:DO22)</f>
        <v>0.54704202958059911</v>
      </c>
      <c r="N17" s="34">
        <f>CORREL('Table 5_Benchmark &amp; Inputs'!$AF5:$DX5,'Table 5_Benchmark &amp; Inputs'!V22:DN22)</f>
        <v>0.48771948675040167</v>
      </c>
      <c r="O17" s="155">
        <f>STDEV('Table 7_Lead Inputs &amp; Output'!AK22:EC22)</f>
        <v>28.807588201163849</v>
      </c>
      <c r="P17" s="156">
        <f>VAR('Table 7_Lead Inputs &amp; Output'!AK22:EC22)</f>
        <v>829.87713796783453</v>
      </c>
      <c r="Q17" s="157">
        <f>1/P17</f>
        <v>1.2049976487468429E-3</v>
      </c>
      <c r="R17" s="34">
        <f>I17</f>
        <v>0.56116179606153271</v>
      </c>
      <c r="S17" s="20">
        <f>Q17/SUM(Q5,Q9,Q13,Q17,Q21)</f>
        <v>1.6877414709991566E-2</v>
      </c>
      <c r="T17" s="21">
        <f t="shared" si="6"/>
        <v>0.2405051999660115</v>
      </c>
      <c r="U17" s="22">
        <f>AVERAGE(S17:T17)</f>
        <v>0.12869130733800152</v>
      </c>
      <c r="V17" s="262">
        <f t="shared" ref="V17:V19" si="7">AVERAGE($U$16:$U$19)</f>
        <v>0.11460452603061863</v>
      </c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259"/>
    </row>
    <row r="18" spans="1:49" s="30" customFormat="1" x14ac:dyDescent="0.3">
      <c r="A18" s="31" t="s">
        <v>164</v>
      </c>
      <c r="B18" s="15" t="s">
        <v>149</v>
      </c>
      <c r="C18" s="144" t="s">
        <v>162</v>
      </c>
      <c r="D18" s="33">
        <f>CORREL('Table 5_Benchmark &amp; Inputs'!$AF6:$DX6,'Table 5_Benchmark &amp; Inputs'!AF23:DX23)</f>
        <v>0.29921365727914784</v>
      </c>
      <c r="E18" s="33">
        <f>CORREL('Table 5_Benchmark &amp; Inputs'!$AF6:$DX6,'Table 5_Benchmark &amp; Inputs'!AE23:DW23)</f>
        <v>0.40482634413593899</v>
      </c>
      <c r="F18" s="33">
        <f>CORREL('Table 5_Benchmark &amp; Inputs'!$AF6:$DX6,'Table 5_Benchmark &amp; Inputs'!AD23:DV23)</f>
        <v>0.49357221748837049</v>
      </c>
      <c r="G18" s="33">
        <f>CORREL('Table 5_Benchmark &amp; Inputs'!$AF6:$DX6,'Table 5_Benchmark &amp; Inputs'!AC23:DU23)</f>
        <v>0.55452070202888482</v>
      </c>
      <c r="H18" s="33">
        <f>CORREL('Table 5_Benchmark &amp; Inputs'!$AF6:$DX6,'Table 5_Benchmark &amp; Inputs'!AB23:DT23)</f>
        <v>0.57810470546078019</v>
      </c>
      <c r="I18" s="55">
        <f>CORREL('Table 5_Benchmark &amp; Inputs'!$AF6:$DX6,'Table 5_Benchmark &amp; Inputs'!AA23:DS23)</f>
        <v>0.58589062569070094</v>
      </c>
      <c r="J18" s="33">
        <f>CORREL('Table 5_Benchmark &amp; Inputs'!$AF6:$DX6,'Table 5_Benchmark &amp; Inputs'!Z23:DR23)</f>
        <v>0.58870151557438855</v>
      </c>
      <c r="K18" s="33">
        <f>CORREL('Table 5_Benchmark &amp; Inputs'!$AF6:$DX6,'Table 5_Benchmark &amp; Inputs'!Y23:DQ23)</f>
        <v>0.58148144031799087</v>
      </c>
      <c r="L18" s="33">
        <f>CORREL('Table 5_Benchmark &amp; Inputs'!$AF6:$DX6,'Table 5_Benchmark &amp; Inputs'!X23:DP23)</f>
        <v>0.56939332764672712</v>
      </c>
      <c r="M18" s="33">
        <f>CORREL('Table 5_Benchmark &amp; Inputs'!$AF6:$DX6,'Table 5_Benchmark &amp; Inputs'!W23:DO23)</f>
        <v>0.55068764530142766</v>
      </c>
      <c r="N18" s="34">
        <f>CORREL('Table 5_Benchmark &amp; Inputs'!$AF6:$DX6,'Table 5_Benchmark &amp; Inputs'!V23:DN23)</f>
        <v>0.52631442123647854</v>
      </c>
      <c r="O18" s="155">
        <f>STDEV('Table 7_Lead Inputs &amp; Output'!AK23:EC23)</f>
        <v>20.877189693324947</v>
      </c>
      <c r="P18" s="156">
        <f>VAR('Table 7_Lead Inputs &amp; Output'!AK23:EC23)</f>
        <v>435.85704949107344</v>
      </c>
      <c r="Q18" s="157">
        <f>1/P18</f>
        <v>2.2943302194323701E-3</v>
      </c>
      <c r="R18" s="34">
        <f>I18</f>
        <v>0.58589062569070094</v>
      </c>
      <c r="S18" s="20">
        <f>Q18/SUM(Q6,Q10,Q14,Q18,Q22)</f>
        <v>3.8921632413370114E-2</v>
      </c>
      <c r="T18" s="21">
        <f t="shared" si="6"/>
        <v>0.22354686426809606</v>
      </c>
      <c r="U18" s="22">
        <f t="shared" si="1"/>
        <v>0.13123424834073308</v>
      </c>
      <c r="V18" s="262">
        <f t="shared" si="7"/>
        <v>0.11460452603061863</v>
      </c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259"/>
    </row>
    <row r="19" spans="1:49" s="158" customFormat="1" ht="15" thickBot="1" x14ac:dyDescent="0.35">
      <c r="A19" s="82" t="s">
        <v>166</v>
      </c>
      <c r="B19" s="48" t="s">
        <v>153</v>
      </c>
      <c r="C19" s="170" t="s">
        <v>162</v>
      </c>
      <c r="D19" s="35">
        <f>CORREL('Table 5_Benchmark &amp; Inputs'!$AF7:$DX7,'Table 5_Benchmark &amp; Inputs'!AF24:DX24)</f>
        <v>8.50639054952681E-2</v>
      </c>
      <c r="E19" s="35">
        <f>CORREL('Table 5_Benchmark &amp; Inputs'!$AF7:$DX7,'Table 5_Benchmark &amp; Inputs'!AE24:DW24)</f>
        <v>0.13162754526017215</v>
      </c>
      <c r="F19" s="35">
        <f>CORREL('Table 5_Benchmark &amp; Inputs'!$AF7:$DX7,'Table 5_Benchmark &amp; Inputs'!AD24:DV24)</f>
        <v>0.17391423068867726</v>
      </c>
      <c r="G19" s="35">
        <f>CORREL('Table 5_Benchmark &amp; Inputs'!$AF7:$DX7,'Table 5_Benchmark &amp; Inputs'!AC24:DU24)</f>
        <v>0.21511643644794781</v>
      </c>
      <c r="H19" s="35">
        <f>CORREL('Table 5_Benchmark &amp; Inputs'!$AF7:$DX7,'Table 5_Benchmark &amp; Inputs'!AB24:DT24)</f>
        <v>0.25121729357689521</v>
      </c>
      <c r="I19" s="56">
        <f>CORREL('Table 5_Benchmark &amp; Inputs'!$AF7:$DX7,'Table 5_Benchmark &amp; Inputs'!AA24:DS24)</f>
        <v>0.2753201011672356</v>
      </c>
      <c r="J19" s="35">
        <f>CORREL('Table 5_Benchmark &amp; Inputs'!$AF7:$DX7,'Table 5_Benchmark &amp; Inputs'!Z24:DR24)</f>
        <v>0.28151760077438648</v>
      </c>
      <c r="K19" s="35">
        <f>CORREL('Table 5_Benchmark &amp; Inputs'!$AF7:$DX7,'Table 5_Benchmark &amp; Inputs'!Y24:DQ24)</f>
        <v>0.27063746497575403</v>
      </c>
      <c r="L19" s="35">
        <f>CORREL('Table 5_Benchmark &amp; Inputs'!$AF7:$DX7,'Table 5_Benchmark &amp; Inputs'!X24:DP24)</f>
        <v>0.23893061897855739</v>
      </c>
      <c r="M19" s="35">
        <f>CORREL('Table 5_Benchmark &amp; Inputs'!$AF7:$DX7,'Table 5_Benchmark &amp; Inputs'!W24:DO24)</f>
        <v>0.18544726134445852</v>
      </c>
      <c r="N19" s="37">
        <f>CORREL('Table 5_Benchmark &amp; Inputs'!$AF7:$DX7,'Table 5_Benchmark &amp; Inputs'!V24:DN24)</f>
        <v>0.1151670536623574</v>
      </c>
      <c r="O19" s="159">
        <f>STDEV('Table 7_Lead Inputs &amp; Output'!AK24:EC24)</f>
        <v>13.783594815783525</v>
      </c>
      <c r="P19" s="160">
        <f>VAR('Table 7_Lead Inputs &amp; Output'!AK24:EC24)</f>
        <v>189.98748604569448</v>
      </c>
      <c r="Q19" s="161">
        <f>1/P19</f>
        <v>5.2635045645031955E-3</v>
      </c>
      <c r="R19" s="37">
        <f>I19</f>
        <v>0.2753201011672356</v>
      </c>
      <c r="S19" s="23">
        <f>Q19/SUM(Q7,Q11,Q15,Q19,Q23)</f>
        <v>5.2054818713156883E-2</v>
      </c>
      <c r="T19" s="24">
        <f t="shared" si="6"/>
        <v>0.11628177500485863</v>
      </c>
      <c r="U19" s="25">
        <f t="shared" si="1"/>
        <v>8.4168296859007757E-2</v>
      </c>
      <c r="V19" s="263">
        <f t="shared" si="7"/>
        <v>0.11460452603061863</v>
      </c>
      <c r="AW19" s="260"/>
    </row>
    <row r="20" spans="1:49" s="30" customFormat="1" x14ac:dyDescent="0.3">
      <c r="A20" s="137" t="e">
        <f>NA()</f>
        <v>#N/A</v>
      </c>
      <c r="B20" s="13" t="s">
        <v>220</v>
      </c>
      <c r="C20" s="168" t="s">
        <v>223</v>
      </c>
      <c r="D20" s="33">
        <f>CORREL('Table 5_Benchmark &amp; Inputs'!$CA4:$DX4,'Table 5_Benchmark &amp; Inputs'!CA25:DX25)</f>
        <v>0.38500572277426509</v>
      </c>
      <c r="E20" s="33">
        <f>CORREL('Table 5_Benchmark &amp; Inputs'!$CA4:$DX4,'Table 5_Benchmark &amp; Inputs'!BZ25:DW25)</f>
        <v>0.40758076792130893</v>
      </c>
      <c r="F20" s="33">
        <f>CORREL('Table 5_Benchmark &amp; Inputs'!$CA4:$DX4,'Table 5_Benchmark &amp; Inputs'!BY25:DV25)</f>
        <v>0.42448574622574753</v>
      </c>
      <c r="G20" s="33">
        <f>CORREL('Table 5_Benchmark &amp; Inputs'!$CA4:$DX4,'Table 5_Benchmark &amp; Inputs'!BX25:DU25)</f>
        <v>0.43413730619363783</v>
      </c>
      <c r="H20" s="16">
        <f>CORREL('Table 5_Benchmark &amp; Inputs'!$CA4:$DX4,'Table 5_Benchmark &amp; Inputs'!BW25:DT25)</f>
        <v>0.43077967270271705</v>
      </c>
      <c r="I20" s="33">
        <f>CORREL('Table 5_Benchmark &amp; Inputs'!$CA4:$DX4,'Table 5_Benchmark &amp; Inputs'!BV25:DS25)</f>
        <v>0.40955082517448094</v>
      </c>
      <c r="J20" s="33">
        <f>CORREL('Table 5_Benchmark &amp; Inputs'!$CA4:$DX4,'Table 5_Benchmark &amp; Inputs'!BU25:DR25)</f>
        <v>0.35875125863397683</v>
      </c>
      <c r="K20" s="33">
        <f>CORREL('Table 5_Benchmark &amp; Inputs'!$CA4:$DX4,'Table 5_Benchmark &amp; Inputs'!BT25:DQ25)</f>
        <v>0.26554627157362898</v>
      </c>
      <c r="L20" s="33">
        <f>CORREL('Table 5_Benchmark &amp; Inputs'!$CA4:$DX4,'Table 5_Benchmark &amp; Inputs'!BS25:DP25)</f>
        <v>0.13691064962204849</v>
      </c>
      <c r="M20" s="33">
        <f>CORREL('Table 5_Benchmark &amp; Inputs'!$CA4:$DX4,'Table 5_Benchmark &amp; Inputs'!BR25:DO25)</f>
        <v>-6.9353947616187066E-3</v>
      </c>
      <c r="N20" s="34">
        <f>CORREL('Table 5_Benchmark &amp; Inputs'!$CA4:$DX4,'Table 5_Benchmark &amp; Inputs'!BQ25:DN25)</f>
        <v>-0.14241310101769061</v>
      </c>
      <c r="O20" s="155">
        <f>STDEV('Table 7_Lead Inputs &amp; Output'!AK25:EC25)</f>
        <v>4.7399499496862276</v>
      </c>
      <c r="P20" s="156">
        <f>VAR('Table 7_Lead Inputs &amp; Output'!AK25:EC25)</f>
        <v>22.46712552553047</v>
      </c>
      <c r="Q20" s="157">
        <f>1/P20</f>
        <v>4.450947669579057E-2</v>
      </c>
      <c r="R20" s="34">
        <f>H20</f>
        <v>0.43077967270271705</v>
      </c>
      <c r="S20" s="20">
        <f>Q20/SUM(Q4,Q8,Q12,Q16,Q20)</f>
        <v>0.39853841155107372</v>
      </c>
      <c r="T20" s="21">
        <f t="shared" ref="T20:T23" si="8">R20/SUM(R4,R8,R12,R16,R20)</f>
        <v>0.16197958357060735</v>
      </c>
      <c r="U20" s="22">
        <f>AVERAGE(S20:T20)</f>
        <v>0.28025899756084055</v>
      </c>
      <c r="V20" s="262">
        <f>AVERAGE($U$20:$U$23)</f>
        <v>0.28350416037189247</v>
      </c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259"/>
    </row>
    <row r="21" spans="1:49" s="30" customFormat="1" x14ac:dyDescent="0.3">
      <c r="A21" s="137" t="e">
        <f>NA()</f>
        <v>#N/A</v>
      </c>
      <c r="B21" s="13" t="s">
        <v>221</v>
      </c>
      <c r="C21" s="168" t="s">
        <v>223</v>
      </c>
      <c r="D21" s="33">
        <f>CORREL('Table 5_Benchmark &amp; Inputs'!$CA5:$DX5,'Table 5_Benchmark &amp; Inputs'!CA26:DX26)</f>
        <v>0.17688987430642786</v>
      </c>
      <c r="E21" s="33">
        <f>CORREL('Table 5_Benchmark &amp; Inputs'!$CA5:$DX5,'Table 5_Benchmark &amp; Inputs'!BZ26:DW26)</f>
        <v>0.30368711919899949</v>
      </c>
      <c r="F21" s="33">
        <f>CORREL('Table 5_Benchmark &amp; Inputs'!$CA5:$DX5,'Table 5_Benchmark &amp; Inputs'!BY26:DV26)</f>
        <v>0.43532676993479641</v>
      </c>
      <c r="G21" s="33">
        <f>CORREL('Table 5_Benchmark &amp; Inputs'!$CA5:$DX5,'Table 5_Benchmark &amp; Inputs'!BX26:DU26)</f>
        <v>0.55800747472489631</v>
      </c>
      <c r="H21" s="16">
        <f>CORREL('Table 5_Benchmark &amp; Inputs'!$CA5:$DX5,'Table 5_Benchmark &amp; Inputs'!BW26:DT26)</f>
        <v>0.65611338483934667</v>
      </c>
      <c r="I21" s="33">
        <f>CORREL('Table 5_Benchmark &amp; Inputs'!$CA5:$DX5,'Table 5_Benchmark &amp; Inputs'!BV26:DS26)</f>
        <v>0.71926396917020641</v>
      </c>
      <c r="J21" s="33">
        <f>CORREL('Table 5_Benchmark &amp; Inputs'!$CA5:$DX5,'Table 5_Benchmark &amp; Inputs'!BU26:DR26)</f>
        <v>0.75174861356548983</v>
      </c>
      <c r="K21" s="33">
        <f>CORREL('Table 5_Benchmark &amp; Inputs'!$CA5:$DX5,'Table 5_Benchmark &amp; Inputs'!BT26:DQ26)</f>
        <v>0.76315080663484647</v>
      </c>
      <c r="L21" s="33">
        <f>CORREL('Table 5_Benchmark &amp; Inputs'!$CA5:$DX5,'Table 5_Benchmark &amp; Inputs'!BS26:DP26)</f>
        <v>0.75117022450169002</v>
      </c>
      <c r="M21" s="33">
        <f>CORREL('Table 5_Benchmark &amp; Inputs'!$CA5:$DX5,'Table 5_Benchmark &amp; Inputs'!BR26:DO26)</f>
        <v>0.69787561139116661</v>
      </c>
      <c r="N21" s="34">
        <f>CORREL('Table 5_Benchmark &amp; Inputs'!$CA5:$DX5,'Table 5_Benchmark &amp; Inputs'!BQ26:DN26)</f>
        <v>0.60311185610033324</v>
      </c>
      <c r="O21" s="155">
        <f>STDEV('Table 7_Lead Inputs &amp; Output'!AK26:EC26)</f>
        <v>7.2146423780926883</v>
      </c>
      <c r="P21" s="156">
        <f>VAR('Table 7_Lead Inputs &amp; Output'!AK26:EC26)</f>
        <v>52.051064643770921</v>
      </c>
      <c r="Q21" s="157">
        <f>1/P21</f>
        <v>1.9211902904269846E-2</v>
      </c>
      <c r="R21" s="34">
        <f>H21</f>
        <v>0.65611338483934667</v>
      </c>
      <c r="S21" s="20">
        <f>Q21/SUM(Q5,Q9,Q13,Q17,Q21)</f>
        <v>0.26908538205087773</v>
      </c>
      <c r="T21" s="21">
        <f t="shared" si="8"/>
        <v>0.28119997107547345</v>
      </c>
      <c r="U21" s="22">
        <f>AVERAGE(S21:T21)</f>
        <v>0.27514267656317559</v>
      </c>
      <c r="V21" s="262">
        <f t="shared" ref="V21:V23" si="9">AVERAGE($U$20:$U$23)</f>
        <v>0.28350416037189247</v>
      </c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259"/>
    </row>
    <row r="22" spans="1:49" s="30" customFormat="1" x14ac:dyDescent="0.3">
      <c r="A22" s="137" t="e">
        <f>NA()</f>
        <v>#N/A</v>
      </c>
      <c r="B22" s="13" t="s">
        <v>222</v>
      </c>
      <c r="C22" s="168" t="s">
        <v>223</v>
      </c>
      <c r="D22" s="33">
        <f>CORREL('Table 5_Benchmark &amp; Inputs'!$CA6:$DX6,'Table 5_Benchmark &amp; Inputs'!CA27:DX27)</f>
        <v>0.56525475862595043</v>
      </c>
      <c r="E22" s="33">
        <f>CORREL('Table 5_Benchmark &amp; Inputs'!$CA6:$DX6,'Table 5_Benchmark &amp; Inputs'!BZ27:DW27)</f>
        <v>0.58580317054719788</v>
      </c>
      <c r="F22" s="33">
        <f>CORREL('Table 5_Benchmark &amp; Inputs'!$CA6:$DX6,'Table 5_Benchmark &amp; Inputs'!BY27:DV27)</f>
        <v>0.59639488943815377</v>
      </c>
      <c r="G22" s="33">
        <f>CORREL('Table 5_Benchmark &amp; Inputs'!$CA6:$DX6,'Table 5_Benchmark &amp; Inputs'!BX27:DU27)</f>
        <v>0.60733469325942191</v>
      </c>
      <c r="H22" s="16">
        <f>CORREL('Table 5_Benchmark &amp; Inputs'!$CA6:$DX6,'Table 5_Benchmark &amp; Inputs'!BW27:DT27)</f>
        <v>0.62376270642639287</v>
      </c>
      <c r="I22" s="33">
        <f>CORREL('Table 5_Benchmark &amp; Inputs'!$CA6:$DX6,'Table 5_Benchmark &amp; Inputs'!BV27:DS27)</f>
        <v>0.64865013628536772</v>
      </c>
      <c r="J22" s="33">
        <f>CORREL('Table 5_Benchmark &amp; Inputs'!$CA6:$DX6,'Table 5_Benchmark &amp; Inputs'!BU27:DR27)</f>
        <v>0.68075621052174584</v>
      </c>
      <c r="K22" s="33">
        <f>CORREL('Table 5_Benchmark &amp; Inputs'!$CA6:$DX6,'Table 5_Benchmark &amp; Inputs'!BT27:DQ27)</f>
        <v>0.7147473669309049</v>
      </c>
      <c r="L22" s="33">
        <f>CORREL('Table 5_Benchmark &amp; Inputs'!$CA6:$DX6,'Table 5_Benchmark &amp; Inputs'!BS27:DP27)</f>
        <v>0.74763109018298923</v>
      </c>
      <c r="M22" s="33">
        <f>CORREL('Table 5_Benchmark &amp; Inputs'!$CA6:$DX6,'Table 5_Benchmark &amp; Inputs'!BR27:DO27)</f>
        <v>0.77625880410389414</v>
      </c>
      <c r="N22" s="34">
        <f>CORREL('Table 5_Benchmark &amp; Inputs'!$CA6:$DX6,'Table 5_Benchmark &amp; Inputs'!BQ27:DN27)</f>
        <v>0.80268849312242951</v>
      </c>
      <c r="O22" s="155">
        <f>STDEV('Table 7_Lead Inputs &amp; Output'!AK27:EC27)</f>
        <v>7.368721090129811</v>
      </c>
      <c r="P22" s="156">
        <f>VAR('Table 7_Lead Inputs &amp; Output'!AK27:EC27)</f>
        <v>54.298050504123864</v>
      </c>
      <c r="Q22" s="157">
        <f>1/P22</f>
        <v>1.8416867469745555E-2</v>
      </c>
      <c r="R22" s="34">
        <f>H22</f>
        <v>0.62376270642639287</v>
      </c>
      <c r="S22" s="20">
        <f>Q22/SUM(Q6,Q10,Q14,Q18,Q22)</f>
        <v>0.31242867299221383</v>
      </c>
      <c r="T22" s="21">
        <f t="shared" si="8"/>
        <v>0.23799697580860996</v>
      </c>
      <c r="U22" s="22">
        <f t="shared" si="1"/>
        <v>0.27521282440041189</v>
      </c>
      <c r="V22" s="262">
        <f t="shared" si="9"/>
        <v>0.28350416037189247</v>
      </c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259"/>
    </row>
    <row r="23" spans="1:49" s="158" customFormat="1" ht="15" thickBot="1" x14ac:dyDescent="0.35">
      <c r="A23" s="171" t="e">
        <f>NA()</f>
        <v>#N/A</v>
      </c>
      <c r="B23" s="14" t="s">
        <v>153</v>
      </c>
      <c r="C23" s="169" t="s">
        <v>223</v>
      </c>
      <c r="D23" s="35">
        <f>CORREL('Table 5_Benchmark &amp; Inputs'!$CA7:$DX7,'Table 5_Benchmark &amp; Inputs'!CA28:DX28)</f>
        <v>0.1223770939429167</v>
      </c>
      <c r="E23" s="35">
        <f>CORREL('Table 5_Benchmark &amp; Inputs'!$CA7:$DX7,'Table 5_Benchmark &amp; Inputs'!BZ28:DW28)</f>
        <v>0.36859855654054913</v>
      </c>
      <c r="F23" s="35">
        <f>CORREL('Table 5_Benchmark &amp; Inputs'!$CA7:$DX7,'Table 5_Benchmark &amp; Inputs'!BY28:DV28)</f>
        <v>0.59406071133376914</v>
      </c>
      <c r="G23" s="35">
        <f>CORREL('Table 5_Benchmark &amp; Inputs'!$CA7:$DX7,'Table 5_Benchmark &amp; Inputs'!BX28:DU28)</f>
        <v>0.76154763764315836</v>
      </c>
      <c r="H23" s="36">
        <f>CORREL('Table 5_Benchmark &amp; Inputs'!$CA7:$DX7,'Table 5_Benchmark &amp; Inputs'!BW28:DT28)</f>
        <v>0.8413614004272606</v>
      </c>
      <c r="I23" s="35">
        <f>CORREL('Table 5_Benchmark &amp; Inputs'!$CA7:$DX7,'Table 5_Benchmark &amp; Inputs'!BV28:DS28)</f>
        <v>0.82781511601482816</v>
      </c>
      <c r="J23" s="35">
        <f>CORREL('Table 5_Benchmark &amp; Inputs'!$CA7:$DX7,'Table 5_Benchmark &amp; Inputs'!BU28:DR28)</f>
        <v>0.73516375712526971</v>
      </c>
      <c r="K23" s="35">
        <f>CORREL('Table 5_Benchmark &amp; Inputs'!$CA7:$DX7,'Table 5_Benchmark &amp; Inputs'!BT28:DQ28)</f>
        <v>0.58684684316666358</v>
      </c>
      <c r="L23" s="35">
        <f>CORREL('Table 5_Benchmark &amp; Inputs'!$CA7:$DX7,'Table 5_Benchmark &amp; Inputs'!BS28:DP28)</f>
        <v>0.40615478890887191</v>
      </c>
      <c r="M23" s="35">
        <f>CORREL('Table 5_Benchmark &amp; Inputs'!$CA7:$DX7,'Table 5_Benchmark &amp; Inputs'!BR28:DO28)</f>
        <v>0.2109030716437352</v>
      </c>
      <c r="N23" s="37">
        <f>CORREL('Table 5_Benchmark &amp; Inputs'!$CA7:$DX7,'Table 5_Benchmark &amp; Inputs'!BQ28:DN28)</f>
        <v>1.094569554926032E-2</v>
      </c>
      <c r="O23" s="159">
        <f>STDEV('Table 7_Lead Inputs &amp; Output'!AK28:EC28)</f>
        <v>6.2713847161202425</v>
      </c>
      <c r="P23" s="160">
        <f>VAR('Table 7_Lead Inputs &amp; Output'!AK28:EC28)</f>
        <v>39.330266257586572</v>
      </c>
      <c r="Q23" s="161">
        <f>1/P23</f>
        <v>2.5425711421597764E-2</v>
      </c>
      <c r="R23" s="37">
        <f t="shared" ref="R23" si="10">H23</f>
        <v>0.8413614004272606</v>
      </c>
      <c r="S23" s="23">
        <f>Q23/SUM(Q7,Q11,Q15,Q19,Q23)</f>
        <v>0.25145428914988271</v>
      </c>
      <c r="T23" s="24">
        <f t="shared" si="8"/>
        <v>0.35534999677640072</v>
      </c>
      <c r="U23" s="25">
        <f t="shared" si="1"/>
        <v>0.30340214296314172</v>
      </c>
      <c r="V23" s="263">
        <f t="shared" si="9"/>
        <v>0.28350416037189247</v>
      </c>
      <c r="AW23" s="260"/>
    </row>
    <row r="24" spans="1:49" s="52" customFormat="1" ht="15" thickBot="1" x14ac:dyDescent="0.35">
      <c r="S24" s="162"/>
      <c r="T24" s="162"/>
      <c r="U24" s="162"/>
      <c r="V24" s="163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259"/>
    </row>
    <row r="25" spans="1:49" s="30" customFormat="1" ht="14.4" customHeight="1" x14ac:dyDescent="0.3">
      <c r="A25" s="173"/>
      <c r="B25" s="236" t="s">
        <v>200</v>
      </c>
      <c r="C25" s="174" t="s">
        <v>144</v>
      </c>
      <c r="D25" s="19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38">
        <f>AVERAGE(O4:O7)</f>
        <v>5.8704390351904747</v>
      </c>
      <c r="P25" s="39">
        <f>AVERAGE(P4:P7)</f>
        <v>34.608865042738898</v>
      </c>
      <c r="Q25" s="40">
        <f>AVERAGE(Q4:Q7)</f>
        <v>2.9362523513658069E-2</v>
      </c>
      <c r="R25" s="41">
        <f>AVERAGE(R4:R7)</f>
        <v>0.60745204041065781</v>
      </c>
      <c r="S25" s="83">
        <f>AVERAGE(S4:S7)</f>
        <v>0.35618459379963219</v>
      </c>
      <c r="T25" s="84">
        <f>AVERAGE(T4:T7)</f>
        <v>0.24238298287332258</v>
      </c>
      <c r="U25" s="85">
        <f>AVERAGE(U4:U7)</f>
        <v>0.2992837883364774</v>
      </c>
      <c r="V25" s="264">
        <f>U25</f>
        <v>0.2992837883364774</v>
      </c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259"/>
    </row>
    <row r="26" spans="1:49" s="30" customFormat="1" ht="14.4" customHeight="1" x14ac:dyDescent="0.3">
      <c r="A26" s="173"/>
      <c r="B26" s="236"/>
      <c r="C26" s="174" t="s">
        <v>156</v>
      </c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9"/>
      <c r="O26" s="42">
        <f>AVERAGE(O8:O11)</f>
        <v>8.2914813471354769</v>
      </c>
      <c r="P26" s="43">
        <f>AVERAGE(P8:P11)</f>
        <v>74.615171353639127</v>
      </c>
      <c r="Q26" s="44">
        <f>AVERAGE(Q8:Q11)</f>
        <v>1.8266515536760383E-2</v>
      </c>
      <c r="R26" s="45">
        <f>AVERAGE(R8:R11)</f>
        <v>0.46779653175827529</v>
      </c>
      <c r="S26" s="67">
        <f>AVERAGE(S8:S11)</f>
        <v>0.20220732162267274</v>
      </c>
      <c r="T26" s="86">
        <f>AVERAGE(T8:T11)</f>
        <v>0.18506002277594638</v>
      </c>
      <c r="U26" s="87">
        <f>AVERAGE(U8:U11)</f>
        <v>0.19363367219930955</v>
      </c>
      <c r="V26" s="265">
        <f>U26</f>
        <v>0.19363367219930955</v>
      </c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259"/>
    </row>
    <row r="27" spans="1:49" s="30" customFormat="1" ht="14.4" customHeight="1" x14ac:dyDescent="0.3">
      <c r="A27" s="173"/>
      <c r="B27" s="236"/>
      <c r="C27" s="174" t="s">
        <v>238</v>
      </c>
      <c r="D27" s="164"/>
      <c r="E27" s="164"/>
      <c r="F27" s="164"/>
      <c r="G27" s="19"/>
      <c r="H27" s="164"/>
      <c r="I27" s="164"/>
      <c r="J27" s="164"/>
      <c r="K27" s="164"/>
      <c r="L27" s="164"/>
      <c r="M27" s="164"/>
      <c r="N27" s="164"/>
      <c r="O27" s="42">
        <f>AVERAGE(O12:O15)</f>
        <v>11.052691614885047</v>
      </c>
      <c r="P27" s="43">
        <f>AVERAGE(P12:P15)</f>
        <v>123.5852699163207</v>
      </c>
      <c r="Q27" s="44">
        <f>AVERAGE(Q12:Q15)</f>
        <v>8.4821834874829558E-3</v>
      </c>
      <c r="R27" s="45">
        <f>AVERAGE(R12:R15)</f>
        <v>0.28856621589001014</v>
      </c>
      <c r="S27" s="67">
        <f>AVERAGE(S12:S15)</f>
        <v>0.10146442138911627</v>
      </c>
      <c r="T27" s="86">
        <f>AVERAGE(T12:T15)</f>
        <v>0.11648328473428768</v>
      </c>
      <c r="U27" s="87">
        <f>AVERAGE(U12:U15)</f>
        <v>0.10897385306170199</v>
      </c>
      <c r="V27" s="265">
        <f>U27</f>
        <v>0.10897385306170199</v>
      </c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259"/>
    </row>
    <row r="28" spans="1:49" s="30" customFormat="1" ht="14.4" customHeight="1" x14ac:dyDescent="0.3">
      <c r="A28" s="173"/>
      <c r="B28" s="236"/>
      <c r="C28" s="174" t="s">
        <v>162</v>
      </c>
      <c r="D28" s="164"/>
      <c r="E28" s="164"/>
      <c r="F28" s="164"/>
      <c r="G28" s="164"/>
      <c r="H28" s="19"/>
      <c r="I28" s="164"/>
      <c r="J28" s="164"/>
      <c r="K28" s="164"/>
      <c r="L28" s="164"/>
      <c r="M28" s="164"/>
      <c r="N28" s="164"/>
      <c r="O28" s="42">
        <f>AVERAGE(O16:O19)</f>
        <v>21.00323794127706</v>
      </c>
      <c r="P28" s="43">
        <f>AVERAGE(P16:P19)</f>
        <v>469.45035051125126</v>
      </c>
      <c r="Q28" s="44">
        <f>AVERAGE(Q16:Q19)</f>
        <v>2.7830132654557602E-3</v>
      </c>
      <c r="R28" s="45">
        <f>AVERAGE(R16:R19)</f>
        <v>0.49350951497995976</v>
      </c>
      <c r="S28" s="67">
        <f>AVERAGE(S16:S19)</f>
        <v>3.2266974252566819E-2</v>
      </c>
      <c r="T28" s="86">
        <f>AVERAGE(T16:T19)</f>
        <v>0.19694207780867046</v>
      </c>
      <c r="U28" s="87">
        <f>AVERAGE(U16:U19)</f>
        <v>0.11460452603061863</v>
      </c>
      <c r="V28" s="265">
        <f>U28</f>
        <v>0.11460452603061863</v>
      </c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259"/>
    </row>
    <row r="29" spans="1:49" s="30" customFormat="1" ht="15" customHeight="1" thickBot="1" x14ac:dyDescent="0.35">
      <c r="A29" s="173"/>
      <c r="B29" s="236"/>
      <c r="C29" s="174" t="s">
        <v>223</v>
      </c>
      <c r="D29" s="164"/>
      <c r="E29" s="164"/>
      <c r="F29" s="164"/>
      <c r="G29" s="164"/>
      <c r="H29" s="164"/>
      <c r="I29" s="164"/>
      <c r="J29" s="164"/>
      <c r="K29" s="164"/>
      <c r="L29" s="19"/>
      <c r="M29" s="164"/>
      <c r="N29" s="164"/>
      <c r="O29" s="46">
        <f>AVERAGE(O20:O23)</f>
        <v>6.3986745335072417</v>
      </c>
      <c r="P29" s="47">
        <f>AVERAGE(P20:P23)</f>
        <v>42.036626732752957</v>
      </c>
      <c r="Q29" s="49">
        <f>AVERAGE(Q20:Q23)</f>
        <v>2.6890989622850931E-2</v>
      </c>
      <c r="R29" s="50">
        <f>AVERAGE(R20:R23)</f>
        <v>0.63800429109892931</v>
      </c>
      <c r="S29" s="88">
        <f>AVERAGE(S20:S23)</f>
        <v>0.307876688936012</v>
      </c>
      <c r="T29" s="89">
        <f>AVERAGE(T20:T23)</f>
        <v>0.25913163180777288</v>
      </c>
      <c r="U29" s="90">
        <f>AVERAGE(U20:U23)</f>
        <v>0.28350416037189247</v>
      </c>
      <c r="V29" s="266">
        <f>U29</f>
        <v>0.28350416037189247</v>
      </c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259"/>
    </row>
    <row r="30" spans="1:49" s="52" customFormat="1" x14ac:dyDescent="0.3">
      <c r="V30" s="165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259"/>
    </row>
    <row r="31" spans="1:49" x14ac:dyDescent="0.3">
      <c r="A31" s="145" t="s">
        <v>219</v>
      </c>
    </row>
  </sheetData>
  <mergeCells count="5">
    <mergeCell ref="S2:U2"/>
    <mergeCell ref="B25:B29"/>
    <mergeCell ref="O2:P2"/>
    <mergeCell ref="Q2:R2"/>
    <mergeCell ref="D2:N2"/>
  </mergeCells>
  <conditionalFormatting sqref="D4:N4 D6:N6 D8:N8 D12:N12 D10:N10 D16:N16 D14:N14 D20:N20 D18:N18 D22:N22">
    <cfRule type="cellIs" dxfId="26" priority="44" operator="lessThan">
      <formula>0.3</formula>
    </cfRule>
  </conditionalFormatting>
  <conditionalFormatting sqref="D25:N29">
    <cfRule type="cellIs" dxfId="25" priority="38" operator="lessThan">
      <formula>0.3</formula>
    </cfRule>
  </conditionalFormatting>
  <conditionalFormatting sqref="D6:N6">
    <cfRule type="top10" dxfId="24" priority="120" percent="1" rank="1"/>
  </conditionalFormatting>
  <conditionalFormatting sqref="D4:N4">
    <cfRule type="top10" dxfId="23" priority="121" percent="1" rank="1"/>
  </conditionalFormatting>
  <conditionalFormatting sqref="D10:N10">
    <cfRule type="top10" dxfId="22" priority="124" percent="1" rank="1"/>
  </conditionalFormatting>
  <conditionalFormatting sqref="D8:N8">
    <cfRule type="top10" dxfId="21" priority="125" percent="1" rank="1"/>
  </conditionalFormatting>
  <conditionalFormatting sqref="D12:N12">
    <cfRule type="top10" dxfId="20" priority="129" percent="1" rank="1"/>
  </conditionalFormatting>
  <conditionalFormatting sqref="D18:N18">
    <cfRule type="top10" dxfId="19" priority="132" percent="1" rank="1"/>
  </conditionalFormatting>
  <conditionalFormatting sqref="D16:N16">
    <cfRule type="top10" dxfId="18" priority="133" percent="1" rank="1"/>
  </conditionalFormatting>
  <conditionalFormatting sqref="D20:N20">
    <cfRule type="top10" dxfId="17" priority="137" percent="1" rank="1"/>
  </conditionalFormatting>
  <conditionalFormatting sqref="D25:N25">
    <cfRule type="top10" dxfId="16" priority="140" percent="1" rank="1"/>
  </conditionalFormatting>
  <conditionalFormatting sqref="D26:N26">
    <cfRule type="top10" dxfId="15" priority="141" percent="1" rank="1"/>
  </conditionalFormatting>
  <conditionalFormatting sqref="D27:N27">
    <cfRule type="top10" dxfId="14" priority="142" percent="1" rank="1"/>
  </conditionalFormatting>
  <conditionalFormatting sqref="D28:N28">
    <cfRule type="top10" dxfId="13" priority="143" percent="1" rank="1"/>
  </conditionalFormatting>
  <conditionalFormatting sqref="D29:N29">
    <cfRule type="top10" dxfId="12" priority="144" percent="1" rank="1"/>
  </conditionalFormatting>
  <conditionalFormatting sqref="D7:N7">
    <cfRule type="top10" dxfId="11" priority="31" percent="1" rank="1"/>
  </conditionalFormatting>
  <conditionalFormatting sqref="D5:N5">
    <cfRule type="top10" dxfId="10" priority="29" percent="1" rank="1"/>
  </conditionalFormatting>
  <conditionalFormatting sqref="D11:N11">
    <cfRule type="top10" dxfId="9" priority="27" percent="1" rank="1"/>
  </conditionalFormatting>
  <conditionalFormatting sqref="D9:N9">
    <cfRule type="top10" dxfId="8" priority="24" percent="1" rank="1"/>
  </conditionalFormatting>
  <conditionalFormatting sqref="D15:N15">
    <cfRule type="top10" dxfId="7" priority="21" percent="1" rank="1"/>
  </conditionalFormatting>
  <conditionalFormatting sqref="D19:N19">
    <cfRule type="top10" dxfId="6" priority="15" percent="1" rank="1"/>
  </conditionalFormatting>
  <conditionalFormatting sqref="D17:N17">
    <cfRule type="top10" dxfId="5" priority="13" percent="1" rank="1"/>
  </conditionalFormatting>
  <conditionalFormatting sqref="D23:N23">
    <cfRule type="top10" dxfId="4" priority="10" percent="1" rank="1"/>
  </conditionalFormatting>
  <conditionalFormatting sqref="D21:N21">
    <cfRule type="top10" dxfId="3" priority="7" percent="1" rank="1"/>
  </conditionalFormatting>
  <conditionalFormatting sqref="D13:N13">
    <cfRule type="top10" dxfId="2" priority="5" percent="1" rank="1"/>
  </conditionalFormatting>
  <conditionalFormatting sqref="D14:N14">
    <cfRule type="top10" dxfId="1" priority="2" percent="1" rank="1"/>
  </conditionalFormatting>
  <conditionalFormatting sqref="D22:N22">
    <cfRule type="top10" dxfId="0" priority="1" percent="1" rank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FS37"/>
  <sheetViews>
    <sheetView zoomScaleNormal="100" zoomScalePageLayoutView="70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A2" sqref="A2"/>
    </sheetView>
  </sheetViews>
  <sheetFormatPr defaultColWidth="8.6640625" defaultRowHeight="14.4" x14ac:dyDescent="0.3"/>
  <cols>
    <col min="1" max="1" width="7.109375" style="1" customWidth="1"/>
    <col min="2" max="2" width="11.33203125" style="1" customWidth="1"/>
    <col min="3" max="3" width="15.44140625" style="1" customWidth="1"/>
    <col min="4" max="4" width="23.109375" style="1" customWidth="1"/>
    <col min="5" max="5" width="11.33203125" style="187" customWidth="1"/>
    <col min="6" max="8" width="9.109375" style="1" customWidth="1"/>
    <col min="9" max="9" width="13.44140625" style="1" customWidth="1"/>
    <col min="10" max="12" width="8.6640625" style="1"/>
    <col min="13" max="13" width="10.5546875" style="107" bestFit="1" customWidth="1"/>
    <col min="14" max="39" width="8.6640625" style="1"/>
    <col min="40" max="40" width="8.6640625" style="3"/>
    <col min="41" max="146" width="8.6640625" style="1"/>
    <col min="147" max="175" width="8.6640625" style="30"/>
    <col min="176" max="16384" width="8.6640625" style="1"/>
  </cols>
  <sheetData>
    <row r="1" spans="1:175" s="120" customFormat="1" ht="15.6" x14ac:dyDescent="0.3">
      <c r="A1" s="154" t="s">
        <v>247</v>
      </c>
      <c r="B1" s="166"/>
      <c r="C1" s="166"/>
      <c r="D1" s="166"/>
      <c r="E1" s="188"/>
      <c r="F1" s="166"/>
      <c r="G1" s="166"/>
      <c r="H1" s="166"/>
      <c r="I1" s="166"/>
      <c r="J1" s="125"/>
      <c r="K1" s="125"/>
      <c r="M1" s="272"/>
      <c r="N1" s="125"/>
      <c r="O1" s="125"/>
      <c r="P1" s="125"/>
      <c r="Q1" s="125"/>
      <c r="AN1" s="119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</row>
    <row r="2" spans="1:175" s="175" customFormat="1" ht="41.4" customHeight="1" x14ac:dyDescent="0.3">
      <c r="B2" s="189" t="s">
        <v>250</v>
      </c>
      <c r="C2" s="190" t="s">
        <v>11</v>
      </c>
      <c r="D2" s="190" t="s">
        <v>12</v>
      </c>
      <c r="E2" s="190" t="s">
        <v>174</v>
      </c>
      <c r="F2" s="190" t="s">
        <v>202</v>
      </c>
      <c r="G2" s="190" t="s">
        <v>228</v>
      </c>
      <c r="H2" s="190" t="s">
        <v>229</v>
      </c>
      <c r="I2" s="271" t="s">
        <v>13</v>
      </c>
      <c r="J2" s="271" t="s">
        <v>169</v>
      </c>
      <c r="K2" s="271" t="s">
        <v>15</v>
      </c>
      <c r="L2" s="271" t="s">
        <v>16</v>
      </c>
      <c r="M2" s="273" t="s">
        <v>17</v>
      </c>
      <c r="N2" s="282" t="str">
        <f>'Table 5_Benchmark &amp; Inputs'!I2</f>
        <v>1990Q1</v>
      </c>
      <c r="O2" s="282" t="str">
        <f>'Table 5_Benchmark &amp; Inputs'!J2</f>
        <v>1990Q2</v>
      </c>
      <c r="P2" s="282" t="str">
        <f>'Table 5_Benchmark &amp; Inputs'!K2</f>
        <v>1990Q3</v>
      </c>
      <c r="Q2" s="282" t="str">
        <f>'Table 5_Benchmark &amp; Inputs'!L2</f>
        <v>1990Q4</v>
      </c>
      <c r="R2" s="282" t="str">
        <f>'Table 5_Benchmark &amp; Inputs'!M2</f>
        <v>1991Q1</v>
      </c>
      <c r="S2" s="282" t="str">
        <f>'Table 5_Benchmark &amp; Inputs'!N2</f>
        <v>1991Q2</v>
      </c>
      <c r="T2" s="282" t="str">
        <f>'Table 5_Benchmark &amp; Inputs'!O2</f>
        <v>1991Q3</v>
      </c>
      <c r="U2" s="282" t="str">
        <f>'Table 5_Benchmark &amp; Inputs'!P2</f>
        <v>1991Q4</v>
      </c>
      <c r="V2" s="282" t="str">
        <f>'Table 5_Benchmark &amp; Inputs'!Q2</f>
        <v>1992Q1</v>
      </c>
      <c r="W2" s="282" t="str">
        <f>'Table 5_Benchmark &amp; Inputs'!R2</f>
        <v>1992Q2</v>
      </c>
      <c r="X2" s="282" t="str">
        <f>'Table 5_Benchmark &amp; Inputs'!S2</f>
        <v>1992Q3</v>
      </c>
      <c r="Y2" s="282" t="str">
        <f>'Table 5_Benchmark &amp; Inputs'!T2</f>
        <v>1992Q4</v>
      </c>
      <c r="Z2" s="282" t="str">
        <f>'Table 5_Benchmark &amp; Inputs'!U2</f>
        <v>1993Q1</v>
      </c>
      <c r="AA2" s="282" t="str">
        <f>'Table 5_Benchmark &amp; Inputs'!V2</f>
        <v>1993Q2</v>
      </c>
      <c r="AB2" s="282" t="str">
        <f>'Table 5_Benchmark &amp; Inputs'!W2</f>
        <v>1993Q3</v>
      </c>
      <c r="AC2" s="282" t="str">
        <f>'Table 5_Benchmark &amp; Inputs'!X2</f>
        <v>1993Q4</v>
      </c>
      <c r="AD2" s="282" t="str">
        <f>'Table 5_Benchmark &amp; Inputs'!Y2</f>
        <v>1994Q1</v>
      </c>
      <c r="AE2" s="282" t="str">
        <f>'Table 5_Benchmark &amp; Inputs'!Z2</f>
        <v>1994Q2</v>
      </c>
      <c r="AF2" s="282" t="str">
        <f>'Table 5_Benchmark &amp; Inputs'!AA2</f>
        <v>1994Q3</v>
      </c>
      <c r="AG2" s="282" t="str">
        <f>'Table 5_Benchmark &amp; Inputs'!AB2</f>
        <v>1994Q4</v>
      </c>
      <c r="AH2" s="282" t="str">
        <f>'Table 5_Benchmark &amp; Inputs'!AC2</f>
        <v>1995Q1</v>
      </c>
      <c r="AI2" s="282" t="str">
        <f>'Table 5_Benchmark &amp; Inputs'!AD2</f>
        <v>1995Q2</v>
      </c>
      <c r="AJ2" s="282" t="str">
        <f>'Table 5_Benchmark &amp; Inputs'!AE2</f>
        <v>1995Q3</v>
      </c>
      <c r="AK2" s="282" t="str">
        <f>'Table 5_Benchmark &amp; Inputs'!AF2</f>
        <v>1995Q4</v>
      </c>
      <c r="AL2" s="282" t="str">
        <f>'Table 5_Benchmark &amp; Inputs'!AG2</f>
        <v>1996Q1</v>
      </c>
      <c r="AM2" s="282" t="str">
        <f>'Table 5_Benchmark &amp; Inputs'!AH2</f>
        <v>1996Q2</v>
      </c>
      <c r="AN2" s="282" t="str">
        <f>'Table 5_Benchmark &amp; Inputs'!AI2</f>
        <v>1996Q3</v>
      </c>
      <c r="AO2" s="282" t="str">
        <f>'Table 5_Benchmark &amp; Inputs'!AJ2</f>
        <v>1996Q4</v>
      </c>
      <c r="AP2" s="282" t="str">
        <f>'Table 5_Benchmark &amp; Inputs'!AK2</f>
        <v>1997Q1</v>
      </c>
      <c r="AQ2" s="282" t="str">
        <f>'Table 5_Benchmark &amp; Inputs'!AL2</f>
        <v>1997Q2</v>
      </c>
      <c r="AR2" s="282" t="str">
        <f>'Table 5_Benchmark &amp; Inputs'!AM2</f>
        <v>1997Q3</v>
      </c>
      <c r="AS2" s="282" t="str">
        <f>'Table 5_Benchmark &amp; Inputs'!AN2</f>
        <v>1997Q4</v>
      </c>
      <c r="AT2" s="282" t="str">
        <f>'Table 5_Benchmark &amp; Inputs'!AO2</f>
        <v>1998Q1</v>
      </c>
      <c r="AU2" s="282" t="str">
        <f>'Table 5_Benchmark &amp; Inputs'!AP2</f>
        <v>1998Q2</v>
      </c>
      <c r="AV2" s="282" t="str">
        <f>'Table 5_Benchmark &amp; Inputs'!AQ2</f>
        <v>1998Q3</v>
      </c>
      <c r="AW2" s="282" t="str">
        <f>'Table 5_Benchmark &amp; Inputs'!AR2</f>
        <v>1998Q4</v>
      </c>
      <c r="AX2" s="282" t="str">
        <f>'Table 5_Benchmark &amp; Inputs'!AS2</f>
        <v>1999Q1</v>
      </c>
      <c r="AY2" s="282" t="str">
        <f>'Table 5_Benchmark &amp; Inputs'!AT2</f>
        <v>1999Q2</v>
      </c>
      <c r="AZ2" s="282" t="str">
        <f>'Table 5_Benchmark &amp; Inputs'!AU2</f>
        <v>1999Q3</v>
      </c>
      <c r="BA2" s="282" t="str">
        <f>'Table 5_Benchmark &amp; Inputs'!AV2</f>
        <v>1999Q4</v>
      </c>
      <c r="BB2" s="282" t="str">
        <f>'Table 5_Benchmark &amp; Inputs'!AW2</f>
        <v>2000Q1</v>
      </c>
      <c r="BC2" s="282" t="str">
        <f>'Table 5_Benchmark &amp; Inputs'!AX2</f>
        <v>2000Q2</v>
      </c>
      <c r="BD2" s="282" t="str">
        <f>'Table 5_Benchmark &amp; Inputs'!AY2</f>
        <v>2000Q3</v>
      </c>
      <c r="BE2" s="282" t="str">
        <f>'Table 5_Benchmark &amp; Inputs'!AZ2</f>
        <v>2000Q4</v>
      </c>
      <c r="BF2" s="282" t="str">
        <f>'Table 5_Benchmark &amp; Inputs'!BA2</f>
        <v>2001Q1</v>
      </c>
      <c r="BG2" s="282" t="str">
        <f>'Table 5_Benchmark &amp; Inputs'!BB2</f>
        <v>2001Q2</v>
      </c>
      <c r="BH2" s="282" t="str">
        <f>'Table 5_Benchmark &amp; Inputs'!BC2</f>
        <v>2001Q3</v>
      </c>
      <c r="BI2" s="282" t="str">
        <f>'Table 5_Benchmark &amp; Inputs'!BD2</f>
        <v>2001Q4</v>
      </c>
      <c r="BJ2" s="282" t="str">
        <f>'Table 5_Benchmark &amp; Inputs'!BE2</f>
        <v>2002Q1</v>
      </c>
      <c r="BK2" s="282" t="str">
        <f>'Table 5_Benchmark &amp; Inputs'!BF2</f>
        <v>2002Q2</v>
      </c>
      <c r="BL2" s="282" t="str">
        <f>'Table 5_Benchmark &amp; Inputs'!BG2</f>
        <v>2002Q3</v>
      </c>
      <c r="BM2" s="282" t="str">
        <f>'Table 5_Benchmark &amp; Inputs'!BH2</f>
        <v>2002Q4</v>
      </c>
      <c r="BN2" s="282" t="str">
        <f>'Table 5_Benchmark &amp; Inputs'!BI2</f>
        <v>2003Q1</v>
      </c>
      <c r="BO2" s="282" t="str">
        <f>'Table 5_Benchmark &amp; Inputs'!BJ2</f>
        <v>2003Q2</v>
      </c>
      <c r="BP2" s="282" t="str">
        <f>'Table 5_Benchmark &amp; Inputs'!BK2</f>
        <v>2003Q3</v>
      </c>
      <c r="BQ2" s="282" t="str">
        <f>'Table 5_Benchmark &amp; Inputs'!BL2</f>
        <v>2003Q4</v>
      </c>
      <c r="BR2" s="282" t="str">
        <f>'Table 5_Benchmark &amp; Inputs'!BM2</f>
        <v>2004Q1</v>
      </c>
      <c r="BS2" s="282" t="str">
        <f>'Table 5_Benchmark &amp; Inputs'!BN2</f>
        <v>2004Q2</v>
      </c>
      <c r="BT2" s="282" t="str">
        <f>'Table 5_Benchmark &amp; Inputs'!BO2</f>
        <v>2004Q3</v>
      </c>
      <c r="BU2" s="282" t="str">
        <f>'Table 5_Benchmark &amp; Inputs'!BP2</f>
        <v>2004Q4</v>
      </c>
      <c r="BV2" s="282" t="str">
        <f>'Table 5_Benchmark &amp; Inputs'!BQ2</f>
        <v>2005Q1</v>
      </c>
      <c r="BW2" s="282" t="str">
        <f>'Table 5_Benchmark &amp; Inputs'!BR2</f>
        <v>2005Q2</v>
      </c>
      <c r="BX2" s="282" t="str">
        <f>'Table 5_Benchmark &amp; Inputs'!BS2</f>
        <v>2005Q3</v>
      </c>
      <c r="BY2" s="282" t="str">
        <f>'Table 5_Benchmark &amp; Inputs'!BT2</f>
        <v>2005Q4</v>
      </c>
      <c r="BZ2" s="282" t="str">
        <f>'Table 5_Benchmark &amp; Inputs'!BU2</f>
        <v>2006Q1</v>
      </c>
      <c r="CA2" s="282" t="str">
        <f>'Table 5_Benchmark &amp; Inputs'!BV2</f>
        <v>2006Q2</v>
      </c>
      <c r="CB2" s="282" t="str">
        <f>'Table 5_Benchmark &amp; Inputs'!BW2</f>
        <v>2006Q3</v>
      </c>
      <c r="CC2" s="282" t="str">
        <f>'Table 5_Benchmark &amp; Inputs'!BX2</f>
        <v>2006Q4</v>
      </c>
      <c r="CD2" s="282" t="str">
        <f>'Table 5_Benchmark &amp; Inputs'!BY2</f>
        <v>2007Q1</v>
      </c>
      <c r="CE2" s="282" t="str">
        <f>'Table 5_Benchmark &amp; Inputs'!BZ2</f>
        <v>2007Q2</v>
      </c>
      <c r="CF2" s="282" t="str">
        <f>'Table 5_Benchmark &amp; Inputs'!CA2</f>
        <v>2007Q3</v>
      </c>
      <c r="CG2" s="282" t="str">
        <f>'Table 5_Benchmark &amp; Inputs'!CB2</f>
        <v>2007Q4</v>
      </c>
      <c r="CH2" s="282" t="str">
        <f>'Table 5_Benchmark &amp; Inputs'!CC2</f>
        <v>2008Q1</v>
      </c>
      <c r="CI2" s="282" t="str">
        <f>'Table 5_Benchmark &amp; Inputs'!CD2</f>
        <v>2008Q2</v>
      </c>
      <c r="CJ2" s="282" t="str">
        <f>'Table 5_Benchmark &amp; Inputs'!CE2</f>
        <v>2008Q3</v>
      </c>
      <c r="CK2" s="282" t="str">
        <f>'Table 5_Benchmark &amp; Inputs'!CF2</f>
        <v>2008Q4</v>
      </c>
      <c r="CL2" s="282" t="str">
        <f>'Table 5_Benchmark &amp; Inputs'!CG2</f>
        <v>2009Q1</v>
      </c>
      <c r="CM2" s="282" t="str">
        <f>'Table 5_Benchmark &amp; Inputs'!CH2</f>
        <v>2009Q2</v>
      </c>
      <c r="CN2" s="282" t="str">
        <f>'Table 5_Benchmark &amp; Inputs'!CI2</f>
        <v>2009Q3</v>
      </c>
      <c r="CO2" s="282" t="str">
        <f>'Table 5_Benchmark &amp; Inputs'!CJ2</f>
        <v>2009Q4</v>
      </c>
      <c r="CP2" s="282" t="str">
        <f>'Table 5_Benchmark &amp; Inputs'!CK2</f>
        <v>2010Q1</v>
      </c>
      <c r="CQ2" s="282" t="str">
        <f>'Table 5_Benchmark &amp; Inputs'!CL2</f>
        <v>2010Q2</v>
      </c>
      <c r="CR2" s="282" t="str">
        <f>'Table 5_Benchmark &amp; Inputs'!CM2</f>
        <v>2010Q3</v>
      </c>
      <c r="CS2" s="282" t="str">
        <f>'Table 5_Benchmark &amp; Inputs'!CN2</f>
        <v>2010Q4</v>
      </c>
      <c r="CT2" s="282" t="str">
        <f>'Table 5_Benchmark &amp; Inputs'!CO2</f>
        <v>2011Q1</v>
      </c>
      <c r="CU2" s="282" t="str">
        <f>'Table 5_Benchmark &amp; Inputs'!CP2</f>
        <v>2011Q2</v>
      </c>
      <c r="CV2" s="282" t="str">
        <f>'Table 5_Benchmark &amp; Inputs'!CQ2</f>
        <v>2011Q3</v>
      </c>
      <c r="CW2" s="282" t="str">
        <f>'Table 5_Benchmark &amp; Inputs'!CR2</f>
        <v>2011Q4</v>
      </c>
      <c r="CX2" s="282" t="str">
        <f>'Table 5_Benchmark &amp; Inputs'!CS2</f>
        <v>2012Q1</v>
      </c>
      <c r="CY2" s="282" t="str">
        <f>'Table 5_Benchmark &amp; Inputs'!CT2</f>
        <v>2012Q2</v>
      </c>
      <c r="CZ2" s="282" t="str">
        <f>'Table 5_Benchmark &amp; Inputs'!CU2</f>
        <v>2012Q3</v>
      </c>
      <c r="DA2" s="282" t="str">
        <f>'Table 5_Benchmark &amp; Inputs'!CV2</f>
        <v>2012Q4</v>
      </c>
      <c r="DB2" s="282" t="str">
        <f>'Table 5_Benchmark &amp; Inputs'!CW2</f>
        <v>2013Q1</v>
      </c>
      <c r="DC2" s="282" t="str">
        <f>'Table 5_Benchmark &amp; Inputs'!CX2</f>
        <v>2013Q2</v>
      </c>
      <c r="DD2" s="282" t="str">
        <f>'Table 5_Benchmark &amp; Inputs'!CY2</f>
        <v>2013Q3</v>
      </c>
      <c r="DE2" s="282" t="str">
        <f>'Table 5_Benchmark &amp; Inputs'!CZ2</f>
        <v>2013Q4</v>
      </c>
      <c r="DF2" s="282" t="str">
        <f>'Table 5_Benchmark &amp; Inputs'!DA2</f>
        <v>2014Q1</v>
      </c>
      <c r="DG2" s="282" t="str">
        <f>'Table 5_Benchmark &amp; Inputs'!DB2</f>
        <v>2014Q2</v>
      </c>
      <c r="DH2" s="282" t="str">
        <f>'Table 5_Benchmark &amp; Inputs'!DC2</f>
        <v>2014Q3</v>
      </c>
      <c r="DI2" s="282" t="str">
        <f>'Table 5_Benchmark &amp; Inputs'!DD2</f>
        <v>2014Q4</v>
      </c>
      <c r="DJ2" s="282" t="str">
        <f>'Table 5_Benchmark &amp; Inputs'!DE2</f>
        <v>2015Q1</v>
      </c>
      <c r="DK2" s="282" t="str">
        <f>'Table 5_Benchmark &amp; Inputs'!DF2</f>
        <v>2015Q2</v>
      </c>
      <c r="DL2" s="282" t="str">
        <f>'Table 5_Benchmark &amp; Inputs'!DG2</f>
        <v>2015Q3</v>
      </c>
      <c r="DM2" s="282" t="str">
        <f>'Table 5_Benchmark &amp; Inputs'!DH2</f>
        <v>2015Q4</v>
      </c>
      <c r="DN2" s="282" t="str">
        <f>'Table 5_Benchmark &amp; Inputs'!DI2</f>
        <v>2016Q1</v>
      </c>
      <c r="DO2" s="282" t="str">
        <f>'Table 5_Benchmark &amp; Inputs'!DJ2</f>
        <v>2016Q2</v>
      </c>
      <c r="DP2" s="282" t="str">
        <f>'Table 5_Benchmark &amp; Inputs'!DK2</f>
        <v>2016Q3</v>
      </c>
      <c r="DQ2" s="282" t="str">
        <f>'Table 5_Benchmark &amp; Inputs'!DL2</f>
        <v>2016Q4</v>
      </c>
      <c r="DR2" s="282" t="str">
        <f>'Table 5_Benchmark &amp; Inputs'!DM2</f>
        <v>2017Q1</v>
      </c>
      <c r="DS2" s="282" t="str">
        <f>'Table 5_Benchmark &amp; Inputs'!DN2</f>
        <v>2017Q2</v>
      </c>
      <c r="DT2" s="282" t="str">
        <f>'Table 5_Benchmark &amp; Inputs'!DO2</f>
        <v>2017Q3</v>
      </c>
      <c r="DU2" s="282" t="str">
        <f>'Table 5_Benchmark &amp; Inputs'!DP2</f>
        <v>2017Q4</v>
      </c>
      <c r="DV2" s="282" t="str">
        <f>'Table 5_Benchmark &amp; Inputs'!DQ2</f>
        <v>2018Q1</v>
      </c>
      <c r="DW2" s="282" t="str">
        <f>'Table 5_Benchmark &amp; Inputs'!DR2</f>
        <v>2018Q2</v>
      </c>
      <c r="DX2" s="282" t="str">
        <f>'Table 5_Benchmark &amp; Inputs'!DS2</f>
        <v>2018Q3</v>
      </c>
      <c r="DY2" s="282" t="str">
        <f>'Table 5_Benchmark &amp; Inputs'!DT2</f>
        <v>2018Q4</v>
      </c>
      <c r="DZ2" s="282" t="str">
        <f>'Table 5_Benchmark &amp; Inputs'!DU2</f>
        <v>2019Q1</v>
      </c>
      <c r="EA2" s="282" t="str">
        <f>'Table 5_Benchmark &amp; Inputs'!DV2</f>
        <v>2019Q2</v>
      </c>
      <c r="EB2" s="282" t="str">
        <f>'Table 5_Benchmark &amp; Inputs'!DW2</f>
        <v>2019Q3</v>
      </c>
      <c r="EC2" s="282" t="str">
        <f>'Table 5_Benchmark &amp; Inputs'!DX2</f>
        <v>2019Q4</v>
      </c>
      <c r="ED2" s="282" t="str">
        <f>'Table 5_Benchmark &amp; Inputs'!DY2</f>
        <v>2020Q1</v>
      </c>
      <c r="EE2" s="282" t="str">
        <f>'Table 5_Benchmark &amp; Inputs'!DZ2</f>
        <v>2020Q2</v>
      </c>
      <c r="EF2" s="282" t="str">
        <f>'Table 5_Benchmark &amp; Inputs'!EA2</f>
        <v>2020Q3</v>
      </c>
      <c r="EG2" s="282" t="str">
        <f>'Table 5_Benchmark &amp; Inputs'!EB2</f>
        <v>2020Q4</v>
      </c>
      <c r="EH2" s="282" t="s">
        <v>4840</v>
      </c>
      <c r="EI2" s="282" t="s">
        <v>4841</v>
      </c>
      <c r="EJ2" s="282" t="s">
        <v>4842</v>
      </c>
      <c r="EK2" s="282" t="s">
        <v>4843</v>
      </c>
      <c r="EL2" s="282" t="s">
        <v>4844</v>
      </c>
      <c r="EM2" s="282" t="s">
        <v>4845</v>
      </c>
      <c r="EN2" s="282" t="s">
        <v>4846</v>
      </c>
      <c r="EO2" s="282" t="s">
        <v>4847</v>
      </c>
      <c r="EQ2" s="270"/>
      <c r="ER2" s="270"/>
      <c r="ES2" s="270"/>
      <c r="ET2" s="270"/>
      <c r="EU2" s="270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270"/>
      <c r="FI2" s="270"/>
      <c r="FJ2" s="270"/>
      <c r="FK2" s="270"/>
      <c r="FL2" s="270"/>
      <c r="FM2" s="270"/>
      <c r="FN2" s="270"/>
      <c r="FO2" s="270"/>
      <c r="FP2" s="270"/>
      <c r="FQ2" s="270"/>
      <c r="FR2" s="270"/>
      <c r="FS2" s="270"/>
    </row>
    <row r="3" spans="1:175" s="52" customFormat="1" x14ac:dyDescent="0.3">
      <c r="E3" s="176"/>
      <c r="M3" s="274"/>
      <c r="N3" s="52">
        <v>32963</v>
      </c>
      <c r="O3" s="52">
        <v>33054</v>
      </c>
      <c r="P3" s="52">
        <v>33146</v>
      </c>
      <c r="Q3" s="52">
        <v>33238</v>
      </c>
      <c r="R3" s="52">
        <v>33328</v>
      </c>
      <c r="S3" s="52">
        <v>33419</v>
      </c>
      <c r="T3" s="52">
        <v>33511</v>
      </c>
      <c r="U3" s="52">
        <v>33603</v>
      </c>
      <c r="V3" s="52">
        <v>33694</v>
      </c>
      <c r="W3" s="52">
        <v>33785</v>
      </c>
      <c r="X3" s="52">
        <v>33877</v>
      </c>
      <c r="Y3" s="52">
        <v>33969</v>
      </c>
      <c r="Z3" s="52">
        <v>34059</v>
      </c>
      <c r="AA3" s="52">
        <v>34150</v>
      </c>
      <c r="AB3" s="52">
        <v>34242</v>
      </c>
      <c r="AC3" s="52">
        <v>34334</v>
      </c>
      <c r="AD3" s="52">
        <v>34424</v>
      </c>
      <c r="AE3" s="52">
        <v>34515</v>
      </c>
      <c r="AF3" s="52">
        <v>34607</v>
      </c>
      <c r="AG3" s="52">
        <v>34699</v>
      </c>
      <c r="AH3" s="52">
        <v>34789</v>
      </c>
      <c r="AI3" s="52">
        <v>34880</v>
      </c>
      <c r="AJ3" s="52">
        <v>34972</v>
      </c>
      <c r="AK3" s="52">
        <v>35064</v>
      </c>
      <c r="AL3" s="52">
        <v>35155</v>
      </c>
      <c r="AM3" s="52">
        <v>35246</v>
      </c>
      <c r="AN3" s="10">
        <v>35338</v>
      </c>
      <c r="AO3" s="52">
        <v>35430</v>
      </c>
      <c r="AP3" s="52">
        <v>35520</v>
      </c>
      <c r="AQ3" s="52">
        <v>35611</v>
      </c>
      <c r="AR3" s="52">
        <v>35703</v>
      </c>
      <c r="AS3" s="52">
        <v>35795</v>
      </c>
      <c r="AT3" s="52">
        <v>35885</v>
      </c>
      <c r="AU3" s="52">
        <v>35976</v>
      </c>
      <c r="AV3" s="52">
        <v>36068</v>
      </c>
      <c r="AW3" s="52">
        <v>36160</v>
      </c>
      <c r="AX3" s="52">
        <v>36250</v>
      </c>
      <c r="AY3" s="52">
        <v>36341</v>
      </c>
      <c r="AZ3" s="52">
        <v>36433</v>
      </c>
      <c r="BA3" s="52">
        <v>36525</v>
      </c>
      <c r="BB3" s="52">
        <v>36616</v>
      </c>
      <c r="BC3" s="52">
        <v>36707</v>
      </c>
      <c r="BD3" s="52">
        <v>36799</v>
      </c>
      <c r="BE3" s="52">
        <v>36891</v>
      </c>
      <c r="BF3" s="52">
        <v>36981</v>
      </c>
      <c r="BG3" s="52">
        <v>37072</v>
      </c>
      <c r="BH3" s="52">
        <v>37164</v>
      </c>
      <c r="BI3" s="52">
        <v>37256</v>
      </c>
      <c r="BJ3" s="52">
        <v>37346</v>
      </c>
      <c r="BK3" s="52">
        <v>37437</v>
      </c>
      <c r="BL3" s="52">
        <v>37529</v>
      </c>
      <c r="BM3" s="52">
        <v>37621</v>
      </c>
      <c r="BN3" s="52">
        <v>37711</v>
      </c>
      <c r="BO3" s="52">
        <v>37802</v>
      </c>
      <c r="BP3" s="52">
        <v>37894</v>
      </c>
      <c r="BQ3" s="52">
        <v>37986</v>
      </c>
      <c r="BR3" s="52">
        <v>38077</v>
      </c>
      <c r="BS3" s="52">
        <v>38168</v>
      </c>
      <c r="BT3" s="52">
        <v>38260</v>
      </c>
      <c r="BU3" s="52">
        <v>38352</v>
      </c>
      <c r="BV3" s="52">
        <v>38442</v>
      </c>
      <c r="BW3" s="52">
        <v>38533</v>
      </c>
      <c r="BX3" s="52">
        <v>38625</v>
      </c>
      <c r="BY3" s="52">
        <v>38717</v>
      </c>
      <c r="BZ3" s="52">
        <v>38807</v>
      </c>
      <c r="CA3" s="52">
        <v>38898</v>
      </c>
      <c r="CB3" s="52">
        <v>38990</v>
      </c>
      <c r="CC3" s="52">
        <v>39082</v>
      </c>
      <c r="CD3" s="52">
        <v>39172</v>
      </c>
      <c r="CE3" s="52">
        <v>39263</v>
      </c>
      <c r="CF3" s="52">
        <v>39355</v>
      </c>
      <c r="CG3" s="52">
        <v>39447</v>
      </c>
      <c r="CH3" s="52">
        <v>39538</v>
      </c>
      <c r="CI3" s="52">
        <v>39629</v>
      </c>
      <c r="CJ3" s="52">
        <v>39721</v>
      </c>
      <c r="CK3" s="52">
        <v>39813</v>
      </c>
      <c r="CL3" s="52">
        <v>39903</v>
      </c>
      <c r="CM3" s="52">
        <v>39994</v>
      </c>
      <c r="CN3" s="52">
        <v>40086</v>
      </c>
      <c r="CO3" s="52">
        <v>40178</v>
      </c>
      <c r="CP3" s="52">
        <v>40268</v>
      </c>
      <c r="CQ3" s="52">
        <v>40359</v>
      </c>
      <c r="CR3" s="52">
        <v>40451</v>
      </c>
      <c r="CS3" s="52">
        <v>40543</v>
      </c>
      <c r="CT3" s="52">
        <v>40633</v>
      </c>
      <c r="CU3" s="52">
        <v>40724</v>
      </c>
      <c r="CV3" s="52">
        <v>40816</v>
      </c>
      <c r="CW3" s="52">
        <v>40908</v>
      </c>
      <c r="CX3" s="52">
        <v>40999</v>
      </c>
      <c r="CY3" s="52">
        <v>41090</v>
      </c>
      <c r="CZ3" s="52">
        <v>41182</v>
      </c>
      <c r="DA3" s="52">
        <v>41274</v>
      </c>
      <c r="DB3" s="52">
        <v>41364</v>
      </c>
      <c r="DC3" s="52">
        <v>41455</v>
      </c>
      <c r="DD3" s="52">
        <v>41547</v>
      </c>
      <c r="DE3" s="52">
        <v>41639</v>
      </c>
      <c r="DF3" s="52">
        <v>41729</v>
      </c>
      <c r="DG3" s="52">
        <v>41820</v>
      </c>
      <c r="DH3" s="52">
        <v>41912</v>
      </c>
      <c r="DI3" s="52">
        <v>42004</v>
      </c>
      <c r="DJ3" s="52">
        <v>42094</v>
      </c>
      <c r="DK3" s="52">
        <v>42185</v>
      </c>
      <c r="DL3" s="52">
        <v>42277</v>
      </c>
      <c r="DM3" s="27">
        <v>42369</v>
      </c>
      <c r="DN3" s="52">
        <v>42460</v>
      </c>
      <c r="DO3" s="52">
        <v>42551</v>
      </c>
      <c r="DP3" s="52">
        <v>42643</v>
      </c>
      <c r="DQ3" s="52">
        <v>42735</v>
      </c>
      <c r="DR3" s="52">
        <v>42825</v>
      </c>
      <c r="DS3" s="52">
        <v>42916</v>
      </c>
      <c r="DT3" s="52">
        <v>43008</v>
      </c>
      <c r="DU3" s="52">
        <v>43100</v>
      </c>
      <c r="DV3" s="52">
        <v>43190</v>
      </c>
      <c r="DW3" s="52">
        <v>43281</v>
      </c>
      <c r="DX3" s="52">
        <v>43373</v>
      </c>
      <c r="DY3" s="52">
        <v>43465</v>
      </c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</row>
    <row r="4" spans="1:175" x14ac:dyDescent="0.3">
      <c r="A4" s="238" t="s">
        <v>175</v>
      </c>
      <c r="B4" s="197" t="e">
        <f>NA()</f>
        <v>#N/A</v>
      </c>
      <c r="C4" s="198" t="s">
        <v>151</v>
      </c>
      <c r="D4" s="198" t="s">
        <v>176</v>
      </c>
      <c r="E4" s="199"/>
      <c r="F4" s="198"/>
      <c r="G4" s="198"/>
      <c r="H4" s="198"/>
      <c r="I4" s="200" t="s">
        <v>171</v>
      </c>
      <c r="J4" s="200" t="s">
        <v>172</v>
      </c>
      <c r="K4" s="200" t="s">
        <v>173</v>
      </c>
      <c r="L4" s="200"/>
      <c r="M4" s="275" t="s">
        <v>38</v>
      </c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269">
        <f>'Table 5_Benchmark &amp; Inputs'!AF4</f>
        <v>7.0618234264963995</v>
      </c>
      <c r="AL4" s="269">
        <f>'Table 5_Benchmark &amp; Inputs'!AG4</f>
        <v>8.0705949767465377</v>
      </c>
      <c r="AM4" s="269">
        <f>'Table 5_Benchmark &amp; Inputs'!AH4</f>
        <v>9.4592475323985585</v>
      </c>
      <c r="AN4" s="269">
        <f>'Table 5_Benchmark &amp; Inputs'!AI4</f>
        <v>10.868496157225405</v>
      </c>
      <c r="AO4" s="269">
        <f>'Table 5_Benchmark &amp; Inputs'!AJ4</f>
        <v>11.990001177769383</v>
      </c>
      <c r="AP4" s="269">
        <f>'Table 5_Benchmark &amp; Inputs'!AK4</f>
        <v>12.155350247377445</v>
      </c>
      <c r="AQ4" s="269">
        <f>'Table 5_Benchmark &amp; Inputs'!AL4</f>
        <v>12.377980769697986</v>
      </c>
      <c r="AR4" s="269">
        <f>'Table 5_Benchmark &amp; Inputs'!AM4</f>
        <v>12.598211598357455</v>
      </c>
      <c r="AS4" s="269">
        <f>'Table 5_Benchmark &amp; Inputs'!AN4</f>
        <v>12.769514580855912</v>
      </c>
      <c r="AT4" s="269">
        <f>'Table 5_Benchmark &amp; Inputs'!AO4</f>
        <v>12.662439340079864</v>
      </c>
      <c r="AU4" s="269">
        <f>'Table 5_Benchmark &amp; Inputs'!AP4</f>
        <v>12.518768035868181</v>
      </c>
      <c r="AV4" s="269">
        <f>'Table 5_Benchmark &amp; Inputs'!AQ4</f>
        <v>12.377204322808192</v>
      </c>
      <c r="AW4" s="269">
        <f>'Table 5_Benchmark &amp; Inputs'!AR4</f>
        <v>12.267473592411102</v>
      </c>
      <c r="AX4" s="269">
        <f>'Table 5_Benchmark &amp; Inputs'!AS4</f>
        <v>12.029997239882508</v>
      </c>
      <c r="AY4" s="269">
        <f>'Table 5_Benchmark &amp; Inputs'!AT4</f>
        <v>11.710646382149951</v>
      </c>
      <c r="AZ4" s="269">
        <f>'Table 5_Benchmark &amp; Inputs'!AU4</f>
        <v>11.395181569516232</v>
      </c>
      <c r="BA4" s="269">
        <f>'Table 5_Benchmark &amp; Inputs'!AV4</f>
        <v>11.15010698889931</v>
      </c>
      <c r="BB4" s="269">
        <f>'Table 5_Benchmark &amp; Inputs'!AW4</f>
        <v>10.901288894637345</v>
      </c>
      <c r="BC4" s="269">
        <f>'Table 5_Benchmark &amp; Inputs'!AX4</f>
        <v>10.565018168714552</v>
      </c>
      <c r="BD4" s="269">
        <f>'Table 5_Benchmark &amp; Inputs'!AY4</f>
        <v>10.230946367612519</v>
      </c>
      <c r="BE4" s="269">
        <f>'Table 5_Benchmark &amp; Inputs'!AZ4</f>
        <v>9.9701077788606174</v>
      </c>
      <c r="BF4" s="269">
        <f>'Table 5_Benchmark &amp; Inputs'!BA4</f>
        <v>9.3154075923748518</v>
      </c>
      <c r="BG4" s="269">
        <f>'Table 5_Benchmark &amp; Inputs'!BB4</f>
        <v>8.4259162813110269</v>
      </c>
      <c r="BH4" s="269">
        <f>'Table 5_Benchmark &amp; Inputs'!BC4</f>
        <v>7.5368676356031035</v>
      </c>
      <c r="BI4" s="269">
        <f>'Table 5_Benchmark &amp; Inputs'!BD4</f>
        <v>6.8389556785940275</v>
      </c>
      <c r="BJ4" s="269">
        <f>'Table 5_Benchmark &amp; Inputs'!BE4</f>
        <v>6.8740587992120687</v>
      </c>
      <c r="BK4" s="269">
        <f>'Table 5_Benchmark &amp; Inputs'!BF4</f>
        <v>6.9224299613392226</v>
      </c>
      <c r="BL4" s="269">
        <f>'Table 5_Benchmark &amp; Inputs'!BG4</f>
        <v>6.9715766580010259</v>
      </c>
      <c r="BM4" s="269">
        <f>'Table 5_Benchmark &amp; Inputs'!BH4</f>
        <v>7.0107303674295824</v>
      </c>
      <c r="BN4" s="269">
        <f>'Table 5_Benchmark &amp; Inputs'!BI4</f>
        <v>5.8693255873402554</v>
      </c>
      <c r="BO4" s="269">
        <f>'Table 5_Benchmark &amp; Inputs'!BJ4</f>
        <v>4.2977282067527636</v>
      </c>
      <c r="BP4" s="269">
        <f>'Table 5_Benchmark &amp; Inputs'!BK4</f>
        <v>2.7023890918490268</v>
      </c>
      <c r="BQ4" s="269">
        <f>'Table 5_Benchmark &amp; Inputs'!BL4</f>
        <v>1.4324786730359149</v>
      </c>
      <c r="BR4" s="269">
        <f>'Table 5_Benchmark &amp; Inputs'!BM4</f>
        <v>1.8225083970844922</v>
      </c>
      <c r="BS4" s="269">
        <f>'Table 5_Benchmark &amp; Inputs'!BN4</f>
        <v>2.3735086452202596</v>
      </c>
      <c r="BT4" s="269">
        <f>'Table 5_Benchmark &amp; Inputs'!BO4</f>
        <v>2.9500800660678741</v>
      </c>
      <c r="BU4" s="269">
        <f>'Table 5_Benchmark &amp; Inputs'!BP4</f>
        <v>3.4220029042726572</v>
      </c>
      <c r="BV4" s="269">
        <f>'Table 5_Benchmark &amp; Inputs'!BQ4</f>
        <v>3.8134596599949799</v>
      </c>
      <c r="BW4" s="269">
        <f>'Table 5_Benchmark &amp; Inputs'!BR4</f>
        <v>4.3613925012775123</v>
      </c>
      <c r="BX4" s="269">
        <f>'Table 5_Benchmark &amp; Inputs'!BS4</f>
        <v>4.9284743567087643</v>
      </c>
      <c r="BY4" s="269">
        <f>'Table 5_Benchmark &amp; Inputs'!BT4</f>
        <v>5.3879243810769744</v>
      </c>
      <c r="BZ4" s="269">
        <f>'Table 5_Benchmark &amp; Inputs'!BU4</f>
        <v>5.7205343461250227</v>
      </c>
      <c r="CA4" s="269">
        <f>'Table 5_Benchmark &amp; Inputs'!BV4</f>
        <v>6.1819070262002214</v>
      </c>
      <c r="CB4" s="269">
        <f>'Table 5_Benchmark &amp; Inputs'!BW4</f>
        <v>6.6543295559213487</v>
      </c>
      <c r="CC4" s="269">
        <f>'Table 5_Benchmark &amp; Inputs'!BX4</f>
        <v>7.0333582963179726</v>
      </c>
      <c r="CD4" s="269">
        <f>'Table 5_Benchmark &amp; Inputs'!BY4</f>
        <v>8.5873976816044841</v>
      </c>
      <c r="CE4" s="269">
        <f>'Table 5_Benchmark &amp; Inputs'!BZ4</f>
        <v>10.726930582417621</v>
      </c>
      <c r="CF4" s="269">
        <f>'Table 5_Benchmark &amp; Inputs'!CA4</f>
        <v>12.898524193016527</v>
      </c>
      <c r="CG4" s="269">
        <f>'Table 5_Benchmark &amp; Inputs'!CB4</f>
        <v>14.626952878694585</v>
      </c>
      <c r="CH4" s="269">
        <f>'Table 5_Benchmark &amp; Inputs'!CC4</f>
        <v>12.60176333935342</v>
      </c>
      <c r="CI4" s="269">
        <f>'Table 5_Benchmark &amp; Inputs'!CD4</f>
        <v>9.9065787521137025</v>
      </c>
      <c r="CJ4" s="269">
        <f>'Table 5_Benchmark &amp; Inputs'!CE4</f>
        <v>7.2754672039695185</v>
      </c>
      <c r="CK4" s="269">
        <f>'Table 5_Benchmark &amp; Inputs'!CF4</f>
        <v>5.2525473144822232</v>
      </c>
      <c r="CL4" s="269">
        <f>'Table 5_Benchmark &amp; Inputs'!CG4</f>
        <v>1.3693505157892278</v>
      </c>
      <c r="CM4" s="269">
        <f>'Table 5_Benchmark &amp; Inputs'!CH4</f>
        <v>-4.0204823535795251</v>
      </c>
      <c r="CN4" s="269">
        <f>'Table 5_Benchmark &amp; Inputs'!CI4</f>
        <v>-9.5434286702256532</v>
      </c>
      <c r="CO4" s="269">
        <f>'Table 5_Benchmark &amp; Inputs'!CJ4</f>
        <v>-13.977486155497404</v>
      </c>
      <c r="CP4" s="269">
        <f>'Table 5_Benchmark &amp; Inputs'!CK4</f>
        <v>-15.361013781167598</v>
      </c>
      <c r="CQ4" s="269">
        <f>'Table 5_Benchmark &amp; Inputs'!CL4</f>
        <v>-17.466865489306365</v>
      </c>
      <c r="CR4" s="269">
        <f>'Table 5_Benchmark &amp; Inputs'!CM4</f>
        <v>-19.885052312766629</v>
      </c>
      <c r="CS4" s="269">
        <f>'Table 5_Benchmark &amp; Inputs'!CN4</f>
        <v>-22.051193603575083</v>
      </c>
      <c r="CT4" s="269">
        <f>'Table 5_Benchmark &amp; Inputs'!CO4</f>
        <v>-19.763904680032443</v>
      </c>
      <c r="CU4" s="269">
        <f>'Table 5_Benchmark &amp; Inputs'!CP4</f>
        <v>-16.135257297189735</v>
      </c>
      <c r="CV4" s="269">
        <f>'Table 5_Benchmark &amp; Inputs'!CQ4</f>
        <v>-11.733118497719323</v>
      </c>
      <c r="CW4" s="269">
        <f>'Table 5_Benchmark &amp; Inputs'!CR4</f>
        <v>-7.5578968815333782</v>
      </c>
      <c r="CX4" s="269">
        <f>'Table 5_Benchmark &amp; Inputs'!CS4</f>
        <v>-2.42604094545898</v>
      </c>
      <c r="CY4" s="269">
        <f>'Table 5_Benchmark &amp; Inputs'!CT4</f>
        <v>5.1410376892966365</v>
      </c>
      <c r="CZ4" s="269">
        <f>'Table 5_Benchmark &amp; Inputs'!CU4</f>
        <v>13.485900745227569</v>
      </c>
      <c r="DA4" s="269">
        <f>'Table 5_Benchmark &amp; Inputs'!CV4</f>
        <v>20.666234245592367</v>
      </c>
      <c r="DB4" s="269">
        <f>'Table 5_Benchmark &amp; Inputs'!CW4</f>
        <v>18.034383371661807</v>
      </c>
      <c r="DC4" s="269">
        <f>'Table 5_Benchmark &amp; Inputs'!CX4</f>
        <v>14.62235505343868</v>
      </c>
      <c r="DD4" s="269">
        <f>'Table 5_Benchmark &amp; Inputs'!CY4</f>
        <v>11.387196189683806</v>
      </c>
      <c r="DE4" s="269">
        <f>'Table 5_Benchmark &amp; Inputs'!CZ4</f>
        <v>8.961661371204789</v>
      </c>
      <c r="DF4" s="269">
        <f>'Table 5_Benchmark &amp; Inputs'!DA4</f>
        <v>6.9143374275218727</v>
      </c>
      <c r="DG4" s="269">
        <f>'Table 5_Benchmark &amp; Inputs'!DB4</f>
        <v>4.1201576378497782</v>
      </c>
      <c r="DH4" s="269">
        <f>'Table 5_Benchmark &amp; Inputs'!DC4</f>
        <v>1.3127169145449995</v>
      </c>
      <c r="DI4" s="269">
        <f>'Table 5_Benchmark &amp; Inputs'!DD4</f>
        <v>-0.90148951595693316</v>
      </c>
      <c r="DJ4" s="269">
        <f>'Table 5_Benchmark &amp; Inputs'!DE4</f>
        <v>-0.90716277298454229</v>
      </c>
      <c r="DK4" s="269">
        <f>'Table 5_Benchmark &amp; Inputs'!DF4</f>
        <v>-0.91526564801211396</v>
      </c>
      <c r="DL4" s="269">
        <f>'Table 5_Benchmark &amp; Inputs'!DG4</f>
        <v>-0.92385711599106568</v>
      </c>
      <c r="DM4" s="269">
        <f>'Table 5_Benchmark &amp; Inputs'!DH4</f>
        <v>-0.93097650261656628</v>
      </c>
      <c r="DN4" s="269">
        <f>'Table 5_Benchmark &amp; Inputs'!DI4</f>
        <v>1.0065719588124149</v>
      </c>
      <c r="DO4" s="269">
        <f>'Table 5_Benchmark &amp; Inputs'!DJ4</f>
        <v>3.7742758999511787</v>
      </c>
      <c r="DP4" s="269">
        <f>'Table 5_Benchmark &amp; Inputs'!DK4</f>
        <v>6.7093633113282687</v>
      </c>
      <c r="DQ4" s="269">
        <f>'Table 5_Benchmark &amp; Inputs'!DL4</f>
        <v>9.1419319837275665</v>
      </c>
      <c r="DR4" s="269">
        <f>'Table 5_Benchmark &amp; Inputs'!DM4</f>
        <v>8.8661093661956052</v>
      </c>
      <c r="DS4" s="269">
        <f>'Table 5_Benchmark &amp; Inputs'!DN4</f>
        <v>8.4899731905859284</v>
      </c>
      <c r="DT4" s="269">
        <f>'Table 5_Benchmark &amp; Inputs'!DO4</f>
        <v>8.1124065503875347</v>
      </c>
      <c r="DU4" s="269">
        <f>'Table 5_Benchmark &amp; Inputs'!DP4</f>
        <v>7.8148731267899549</v>
      </c>
      <c r="DV4" s="269">
        <f>'Table 5_Benchmark &amp; Inputs'!DQ4</f>
        <v>7.2711171571492299</v>
      </c>
      <c r="DW4" s="269">
        <f>'Table 5_Benchmark &amp; Inputs'!DR4</f>
        <v>6.5251472602154417</v>
      </c>
      <c r="DX4" s="269">
        <f>'Table 5_Benchmark &amp; Inputs'!DS4</f>
        <v>5.7711201152205618</v>
      </c>
      <c r="DY4" s="269">
        <f>'Table 5_Benchmark &amp; Inputs'!DT4</f>
        <v>5.1732042865744683</v>
      </c>
      <c r="DZ4" s="269">
        <f>'Table 5_Benchmark &amp; Inputs'!DU4</f>
        <v>4.1331118317121405</v>
      </c>
      <c r="EA4" s="269">
        <f>'Table 5_Benchmark &amp; Inputs'!DV4</f>
        <v>2.6889503976289801</v>
      </c>
      <c r="EB4" s="269">
        <f>'Table 5_Benchmark &amp; Inputs'!DW4</f>
        <v>1.2084888847190494</v>
      </c>
      <c r="EC4" s="269">
        <f>'Table 5_Benchmark &amp; Inputs'!DX4</f>
        <v>1.9446792032649384E-2</v>
      </c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</row>
    <row r="5" spans="1:175" x14ac:dyDescent="0.3">
      <c r="A5" s="238"/>
      <c r="B5" s="197" t="e">
        <f>NA()</f>
        <v>#N/A</v>
      </c>
      <c r="C5" s="198" t="s">
        <v>155</v>
      </c>
      <c r="D5" s="198" t="s">
        <v>176</v>
      </c>
      <c r="E5" s="199"/>
      <c r="F5" s="198"/>
      <c r="G5" s="198"/>
      <c r="H5" s="198"/>
      <c r="I5" s="200" t="s">
        <v>171</v>
      </c>
      <c r="J5" s="200" t="s">
        <v>172</v>
      </c>
      <c r="K5" s="200" t="s">
        <v>173</v>
      </c>
      <c r="L5" s="200"/>
      <c r="M5" s="275" t="s">
        <v>38</v>
      </c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269">
        <f>'Table 5_Benchmark &amp; Inputs'!AF5</f>
        <v>1.756468864806116</v>
      </c>
      <c r="AL5" s="269">
        <f>'Table 5_Benchmark &amp; Inputs'!AG5</f>
        <v>2.3316783985920861</v>
      </c>
      <c r="AM5" s="269">
        <f>'Table 5_Benchmark &amp; Inputs'!AH5</f>
        <v>3.1430588204808472</v>
      </c>
      <c r="AN5" s="269">
        <f>'Table 5_Benchmark &amp; Inputs'!AI5</f>
        <v>3.9905610347865985</v>
      </c>
      <c r="AO5" s="269">
        <f>'Table 5_Benchmark &amp; Inputs'!AJ5</f>
        <v>4.6830763390969361</v>
      </c>
      <c r="AP5" s="269">
        <f>'Table 5_Benchmark &amp; Inputs'!AK5</f>
        <v>7.2587189808415262</v>
      </c>
      <c r="AQ5" s="269">
        <f>'Table 5_Benchmark &amp; Inputs'!AL5</f>
        <v>10.843033208774004</v>
      </c>
      <c r="AR5" s="269">
        <f>'Table 5_Benchmark &amp; Inputs'!AM5</f>
        <v>14.527193943175703</v>
      </c>
      <c r="AS5" s="269">
        <f>'Table 5_Benchmark &amp; Inputs'!AN5</f>
        <v>17.493327030369134</v>
      </c>
      <c r="AT5" s="269">
        <f>'Table 5_Benchmark &amp; Inputs'!AO5</f>
        <v>18.004762412135118</v>
      </c>
      <c r="AU5" s="269">
        <f>'Table 5_Benchmark &amp; Inputs'!AP5</f>
        <v>18.676932705005058</v>
      </c>
      <c r="AV5" s="269">
        <f>'Table 5_Benchmark &amp; Inputs'!AQ5</f>
        <v>19.323979653790168</v>
      </c>
      <c r="AW5" s="269">
        <f>'Table 5_Benchmark &amp; Inputs'!AR5</f>
        <v>19.81543386111025</v>
      </c>
      <c r="AX5" s="269">
        <f>'Table 5_Benchmark &amp; Inputs'!AS5</f>
        <v>17.813159874091848</v>
      </c>
      <c r="AY5" s="269">
        <f>'Table 5_Benchmark &amp; Inputs'!AT5</f>
        <v>15.207852680654712</v>
      </c>
      <c r="AZ5" s="269">
        <f>'Table 5_Benchmark &amp; Inputs'!AU5</f>
        <v>12.727649711444085</v>
      </c>
      <c r="BA5" s="269">
        <f>'Table 5_Benchmark &amp; Inputs'!AV5</f>
        <v>10.861751126629089</v>
      </c>
      <c r="BB5" s="269">
        <f>'Table 5_Benchmark &amp; Inputs'!AW5</f>
        <v>8.8766057127366551</v>
      </c>
      <c r="BC5" s="269">
        <f>'Table 5_Benchmark &amp; Inputs'!AX5</f>
        <v>6.1902814113609743</v>
      </c>
      <c r="BD5" s="269">
        <f>'Table 5_Benchmark &amp; Inputs'!AY5</f>
        <v>3.5175822500719054</v>
      </c>
      <c r="BE5" s="269">
        <f>'Table 5_Benchmark &amp; Inputs'!AZ5</f>
        <v>1.4280396127896116</v>
      </c>
      <c r="BF5" s="269">
        <f>'Table 5_Benchmark &amp; Inputs'!BA5</f>
        <v>0.37966503733442641</v>
      </c>
      <c r="BG5" s="269">
        <f>'Table 5_Benchmark &amp; Inputs'!BB5</f>
        <v>-1.1014185140913186</v>
      </c>
      <c r="BH5" s="269">
        <f>'Table 5_Benchmark &amp; Inputs'!BC5</f>
        <v>-2.6512755822117202</v>
      </c>
      <c r="BI5" s="269">
        <f>'Table 5_Benchmark &amp; Inputs'!BD5</f>
        <v>-3.9198605134984068</v>
      </c>
      <c r="BJ5" s="269">
        <f>'Table 5_Benchmark &amp; Inputs'!BE5</f>
        <v>-2.9132883828362486</v>
      </c>
      <c r="BK5" s="269">
        <f>'Table 5_Benchmark &amp; Inputs'!BF5</f>
        <v>-1.4548907542480349</v>
      </c>
      <c r="BL5" s="269">
        <f>'Table 5_Benchmark &amp; Inputs'!BG5</f>
        <v>0.11874246821151511</v>
      </c>
      <c r="BM5" s="269">
        <f>'Table 5_Benchmark &amp; Inputs'!BH5</f>
        <v>1.4445725043718705</v>
      </c>
      <c r="BN5" s="269">
        <f>'Table 5_Benchmark &amp; Inputs'!BI5</f>
        <v>1.6685524424890372</v>
      </c>
      <c r="BO5" s="269">
        <f>'Table 5_Benchmark &amp; Inputs'!BJ5</f>
        <v>1.9849540764655595</v>
      </c>
      <c r="BP5" s="269">
        <f>'Table 5_Benchmark &amp; Inputs'!BK5</f>
        <v>2.316017109446098</v>
      </c>
      <c r="BQ5" s="269">
        <f>'Table 5_Benchmark &amp; Inputs'!BL5</f>
        <v>2.5869746777915714</v>
      </c>
      <c r="BR5" s="269">
        <f>'Table 5_Benchmark &amp; Inputs'!BM5</f>
        <v>3.0627815978041344</v>
      </c>
      <c r="BS5" s="269">
        <f>'Table 5_Benchmark &amp; Inputs'!BN5</f>
        <v>3.7313611083969849</v>
      </c>
      <c r="BT5" s="269">
        <f>'Table 5_Benchmark &amp; Inputs'!BO5</f>
        <v>4.4264943370033549</v>
      </c>
      <c r="BU5" s="269">
        <f>'Table 5_Benchmark &amp; Inputs'!BP5</f>
        <v>4.9920853862362273</v>
      </c>
      <c r="BV5" s="269">
        <f>'Table 5_Benchmark &amp; Inputs'!BQ5</f>
        <v>5.1896710977475875</v>
      </c>
      <c r="BW5" s="269">
        <f>'Table 5_Benchmark &amp; Inputs'!BR5</f>
        <v>5.4642454642039038</v>
      </c>
      <c r="BX5" s="269">
        <f>'Table 5_Benchmark &amp; Inputs'!BS5</f>
        <v>5.7459968995362205</v>
      </c>
      <c r="BY5" s="269">
        <f>'Table 5_Benchmark &amp; Inputs'!BT5</f>
        <v>5.9724895586678315</v>
      </c>
      <c r="BZ5" s="269">
        <f>'Table 5_Benchmark &amp; Inputs'!BU5</f>
        <v>4.7282102161497672</v>
      </c>
      <c r="CA5" s="269">
        <f>'Table 5_Benchmark &amp; Inputs'!BV5</f>
        <v>3.0068424823953119</v>
      </c>
      <c r="CB5" s="269">
        <f>'Table 5_Benchmark &amp; Inputs'!BW5</f>
        <v>1.2497728760949971</v>
      </c>
      <c r="CC5" s="269">
        <f>'Table 5_Benchmark &amp; Inputs'!BX5</f>
        <v>-0.15591556167041115</v>
      </c>
      <c r="CD5" s="269">
        <f>'Table 5_Benchmark &amp; Inputs'!BY5</f>
        <v>-0.5509479551227896</v>
      </c>
      <c r="CE5" s="269">
        <f>'Table 5_Benchmark &amp; Inputs'!BZ5</f>
        <v>-1.1131799282191683</v>
      </c>
      <c r="CF5" s="269">
        <f>'Table 5_Benchmark &amp; Inputs'!CA5</f>
        <v>-1.7067889212419609</v>
      </c>
      <c r="CG5" s="269">
        <f>'Table 5_Benchmark &amp; Inputs'!CB5</f>
        <v>-2.196730518663558</v>
      </c>
      <c r="CH5" s="269">
        <f>'Table 5_Benchmark &amp; Inputs'!CC5</f>
        <v>-3.165242403347325</v>
      </c>
      <c r="CI5" s="269">
        <f>'Table 5_Benchmark &amp; Inputs'!CD5</f>
        <v>-4.5570259922171417</v>
      </c>
      <c r="CJ5" s="269">
        <f>'Table 5_Benchmark &amp; Inputs'!CE5</f>
        <v>-6.0437616863543422</v>
      </c>
      <c r="CK5" s="269">
        <f>'Table 5_Benchmark &amp; Inputs'!CF5</f>
        <v>-7.2844498774238184</v>
      </c>
      <c r="CL5" s="269">
        <f>'Table 5_Benchmark &amp; Inputs'!CG5</f>
        <v>-7.9320269344740399</v>
      </c>
      <c r="CM5" s="269">
        <f>'Table 5_Benchmark &amp; Inputs'!CH5</f>
        <v>-8.8856299599551942</v>
      </c>
      <c r="CN5" s="269">
        <f>'Table 5_Benchmark &amp; Inputs'!CI5</f>
        <v>-9.9354994772242122</v>
      </c>
      <c r="CO5" s="269">
        <f>'Table 5_Benchmark &amp; Inputs'!CJ5</f>
        <v>-10.83739367010422</v>
      </c>
      <c r="CP5" s="269">
        <f>'Table 5_Benchmark &amp; Inputs'!CK5</f>
        <v>-10.227529988016705</v>
      </c>
      <c r="CQ5" s="269">
        <f>'Table 5_Benchmark &amp; Inputs'!CL5</f>
        <v>-9.3136805676601924</v>
      </c>
      <c r="CR5" s="269">
        <f>'Table 5_Benchmark &amp; Inputs'!CM5</f>
        <v>-8.2851971739187977</v>
      </c>
      <c r="CS5" s="269">
        <f>'Table 5_Benchmark &amp; Inputs'!CN5</f>
        <v>-7.3823345598398706</v>
      </c>
      <c r="CT5" s="269">
        <f>'Table 5_Benchmark &amp; Inputs'!CO5</f>
        <v>-5.5651867535504582</v>
      </c>
      <c r="CU5" s="269">
        <f>'Table 5_Benchmark &amp; Inputs'!CP5</f>
        <v>-2.8880343069942662</v>
      </c>
      <c r="CV5" s="269">
        <f>'Table 5_Benchmark &amp; Inputs'!CQ5</f>
        <v>6.1133490578330889E-2</v>
      </c>
      <c r="CW5" s="269">
        <f>'Table 5_Benchmark &amp; Inputs'!CR5</f>
        <v>2.5960976046725892</v>
      </c>
      <c r="CX5" s="269">
        <f>'Table 5_Benchmark &amp; Inputs'!CS5</f>
        <v>4.7594549888233244</v>
      </c>
      <c r="CY5" s="269">
        <f>'Table 5_Benchmark &amp; Inputs'!CT5</f>
        <v>7.7991653451670571</v>
      </c>
      <c r="CZ5" s="269">
        <f>'Table 5_Benchmark &amp; Inputs'!CU5</f>
        <v>10.959443372754272</v>
      </c>
      <c r="DA5" s="269">
        <f>'Table 5_Benchmark &amp; Inputs'!CV5</f>
        <v>13.530665087207083</v>
      </c>
      <c r="DB5" s="269">
        <f>'Table 5_Benchmark &amp; Inputs'!CW5</f>
        <v>13.393594582101317</v>
      </c>
      <c r="DC5" s="269">
        <f>'Table 5_Benchmark &amp; Inputs'!CX5</f>
        <v>13.210294191771885</v>
      </c>
      <c r="DD5" s="269">
        <f>'Table 5_Benchmark &amp; Inputs'!CY5</f>
        <v>13.03037170740923</v>
      </c>
      <c r="DE5" s="269">
        <f>'Table 5_Benchmark &amp; Inputs'!CZ5</f>
        <v>12.891375839112884</v>
      </c>
      <c r="DF5" s="269">
        <f>'Table 5_Benchmark &amp; Inputs'!DA5</f>
        <v>11.699300849757043</v>
      </c>
      <c r="DG5" s="269">
        <f>'Table 5_Benchmark &amp; Inputs'!DB5</f>
        <v>10.100662540900235</v>
      </c>
      <c r="DH5" s="269">
        <f>'Table 5_Benchmark &amp; Inputs'!DC5</f>
        <v>8.5264417922263647</v>
      </c>
      <c r="DI5" s="269">
        <f>'Table 5_Benchmark &amp; Inputs'!DD5</f>
        <v>7.3068703762030838</v>
      </c>
      <c r="DJ5" s="269">
        <f>'Table 5_Benchmark &amp; Inputs'!DE5</f>
        <v>5.1057113167381507</v>
      </c>
      <c r="DK5" s="269">
        <f>'Table 5_Benchmark &amp; Inputs'!DF5</f>
        <v>2.0790146407753225</v>
      </c>
      <c r="DL5" s="269">
        <f>'Table 5_Benchmark &amp; Inputs'!DG5</f>
        <v>-0.98858873222130217</v>
      </c>
      <c r="DM5" s="269">
        <f>'Table 5_Benchmark &amp; Inputs'!DH5</f>
        <v>-3.4269789925222374</v>
      </c>
      <c r="DN5" s="269">
        <f>'Table 5_Benchmark &amp; Inputs'!DI5</f>
        <v>-3.4965915622641943</v>
      </c>
      <c r="DO5" s="269">
        <f>'Table 5_Benchmark &amp; Inputs'!DJ5</f>
        <v>-3.5972143160885732</v>
      </c>
      <c r="DP5" s="269">
        <f>'Table 5_Benchmark &amp; Inputs'!DK5</f>
        <v>-3.7054742033685963</v>
      </c>
      <c r="DQ5" s="269">
        <f>'Table 5_Benchmark &amp; Inputs'!DL5</f>
        <v>-3.7964345759988452</v>
      </c>
      <c r="DR5" s="269">
        <f>'Table 5_Benchmark &amp; Inputs'!DM5</f>
        <v>-4.2534778701396565</v>
      </c>
      <c r="DS5" s="269">
        <f>'Table 5_Benchmark &amp; Inputs'!DN5</f>
        <v>-4.9152860150739786</v>
      </c>
      <c r="DT5" s="269">
        <f>'Table 5_Benchmark &amp; Inputs'!DO5</f>
        <v>-5.6288690778045201</v>
      </c>
      <c r="DU5" s="269">
        <f>'Table 5_Benchmark &amp; Inputs'!DP5</f>
        <v>-6.2296658756713832</v>
      </c>
      <c r="DV5" s="269">
        <f>'Table 5_Benchmark &amp; Inputs'!DQ5</f>
        <v>-5.0002951119765315</v>
      </c>
      <c r="DW5" s="269">
        <f>'Table 5_Benchmark &amp; Inputs'!DR5</f>
        <v>-3.1991939326115446</v>
      </c>
      <c r="DX5" s="269">
        <f>'Table 5_Benchmark &amp; Inputs'!DS5</f>
        <v>-1.2288847367501112</v>
      </c>
      <c r="DY5" s="269">
        <f>'Table 5_Benchmark &amp; Inputs'!DT5</f>
        <v>0.45325744447652194</v>
      </c>
      <c r="DZ5" s="269">
        <f>'Table 5_Benchmark &amp; Inputs'!DU5</f>
        <v>0.18790873889440446</v>
      </c>
      <c r="EA5" s="269">
        <f>'Table 5_Benchmark &amp; Inputs'!DV5</f>
        <v>-0.18867251143532782</v>
      </c>
      <c r="EB5" s="269">
        <f>'Table 5_Benchmark &amp; Inputs'!DW5</f>
        <v>-0.58490243013637955</v>
      </c>
      <c r="EC5" s="269">
        <f>'Table 5_Benchmark &amp; Inputs'!DX5</f>
        <v>-0.91088211207068726</v>
      </c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</row>
    <row r="6" spans="1:175" ht="14.4" customHeight="1" x14ac:dyDescent="0.3">
      <c r="A6" s="238"/>
      <c r="B6" s="197" t="e">
        <f>NA()</f>
        <v>#N/A</v>
      </c>
      <c r="C6" s="198" t="s">
        <v>149</v>
      </c>
      <c r="D6" s="198" t="s">
        <v>176</v>
      </c>
      <c r="E6" s="199"/>
      <c r="F6" s="198"/>
      <c r="G6" s="198"/>
      <c r="H6" s="198"/>
      <c r="I6" s="200" t="s">
        <v>171</v>
      </c>
      <c r="J6" s="200" t="s">
        <v>172</v>
      </c>
      <c r="K6" s="200" t="s">
        <v>173</v>
      </c>
      <c r="L6" s="200"/>
      <c r="M6" s="275" t="s">
        <v>38</v>
      </c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269">
        <f>'Table 5_Benchmark &amp; Inputs'!AF6</f>
        <v>-13.074999096983708</v>
      </c>
      <c r="AL6" s="269">
        <f>'Table 5_Benchmark &amp; Inputs'!AG6</f>
        <v>-13.204764827833984</v>
      </c>
      <c r="AM6" s="269">
        <f>'Table 5_Benchmark &amp; Inputs'!AH6</f>
        <v>-13.401388238301287</v>
      </c>
      <c r="AN6" s="269">
        <f>'Table 5_Benchmark &amp; Inputs'!AI6</f>
        <v>-13.625857163976395</v>
      </c>
      <c r="AO6" s="269">
        <f>'Table 5_Benchmark &amp; Inputs'!AJ6</f>
        <v>-13.825744521538214</v>
      </c>
      <c r="AP6" s="269">
        <f>'Table 5_Benchmark &amp; Inputs'!AK6</f>
        <v>-11.459961666864995</v>
      </c>
      <c r="AQ6" s="269">
        <f>'Table 5_Benchmark &amp; Inputs'!AL6</f>
        <v>-7.8617735779484983</v>
      </c>
      <c r="AR6" s="269">
        <f>'Table 5_Benchmark &amp; Inputs'!AM6</f>
        <v>-3.7339892432852975</v>
      </c>
      <c r="AS6" s="269">
        <f>'Table 5_Benchmark &amp; Inputs'!AN6</f>
        <v>-4.013727154813794E-2</v>
      </c>
      <c r="AT6" s="269">
        <f>'Table 5_Benchmark &amp; Inputs'!AO6</f>
        <v>5.3118859056543339</v>
      </c>
      <c r="AU6" s="269">
        <f>'Table 5_Benchmark &amp; Inputs'!AP6</f>
        <v>12.925040674702624</v>
      </c>
      <c r="AV6" s="269">
        <f>'Table 5_Benchmark &amp; Inputs'!AQ6</f>
        <v>20.957795768908255</v>
      </c>
      <c r="AW6" s="269">
        <f>'Table 5_Benchmark &amp; Inputs'!AR6</f>
        <v>27.583639856495868</v>
      </c>
      <c r="AX6" s="269">
        <f>'Table 5_Benchmark &amp; Inputs'!AS6</f>
        <v>24.616352858193434</v>
      </c>
      <c r="AY6" s="269">
        <f>'Table 5_Benchmark &amp; Inputs'!AT6</f>
        <v>20.880053870322968</v>
      </c>
      <c r="AZ6" s="269">
        <f>'Table 5_Benchmark &amp; Inputs'!AU6</f>
        <v>17.447755644381743</v>
      </c>
      <c r="BA6" s="269">
        <f>'Table 5_Benchmark &amp; Inputs'!AV6</f>
        <v>14.941894687637438</v>
      </c>
      <c r="BB6" s="269">
        <f>'Table 5_Benchmark &amp; Inputs'!AW6</f>
        <v>12.729683975571652</v>
      </c>
      <c r="BC6" s="269">
        <f>'Table 5_Benchmark &amp; Inputs'!AX6</f>
        <v>9.7896733314267781</v>
      </c>
      <c r="BD6" s="269">
        <f>'Table 5_Benchmark &amp; Inputs'!AY6</f>
        <v>6.9240268634750217</v>
      </c>
      <c r="BE6" s="269">
        <f>'Table 5_Benchmark &amp; Inputs'!AZ6</f>
        <v>4.7237828008296345</v>
      </c>
      <c r="BF6" s="269">
        <f>'Table 5_Benchmark &amp; Inputs'!BA6</f>
        <v>5.0542867803744267</v>
      </c>
      <c r="BG6" s="269">
        <f>'Table 5_Benchmark &amp; Inputs'!BB6</f>
        <v>5.5141365399435012</v>
      </c>
      <c r="BH6" s="269">
        <f>'Table 5_Benchmark &amp; Inputs'!BC6</f>
        <v>5.98669185803044</v>
      </c>
      <c r="BI6" s="269">
        <f>'Table 5_Benchmark &amp; Inputs'!BD6</f>
        <v>6.3670713319803287</v>
      </c>
      <c r="BJ6" s="269">
        <f>'Table 5_Benchmark &amp; Inputs'!BE6</f>
        <v>7.7053010007889124</v>
      </c>
      <c r="BK6" s="269">
        <f>'Table 5_Benchmark &amp; Inputs'!BF6</f>
        <v>9.5533121909394385</v>
      </c>
      <c r="BL6" s="269">
        <f>'Table 5_Benchmark &amp; Inputs'!BG6</f>
        <v>11.435676716931409</v>
      </c>
      <c r="BM6" s="269">
        <f>'Table 5_Benchmark &amp; Inputs'!BH6</f>
        <v>12.938720376131499</v>
      </c>
      <c r="BN6" s="269">
        <f>'Table 5_Benchmark &amp; Inputs'!BI6</f>
        <v>14.779218186978133</v>
      </c>
      <c r="BO6" s="269">
        <f>'Table 5_Benchmark &amp; Inputs'!BJ6</f>
        <v>17.246910096105928</v>
      </c>
      <c r="BP6" s="269">
        <f>'Table 5_Benchmark &amp; Inputs'!BK6</f>
        <v>19.676331728625584</v>
      </c>
      <c r="BQ6" s="269">
        <f>'Table 5_Benchmark &amp; Inputs'!BL6</f>
        <v>21.558044835488445</v>
      </c>
      <c r="BR6" s="269">
        <f>'Table 5_Benchmark &amp; Inputs'!BM6</f>
        <v>21.544717134530956</v>
      </c>
      <c r="BS6" s="269">
        <f>'Table 5_Benchmark &amp; Inputs'!BN6</f>
        <v>21.527504302605678</v>
      </c>
      <c r="BT6" s="269">
        <f>'Table 5_Benchmark &amp; Inputs'!BO6</f>
        <v>21.511251836141199</v>
      </c>
      <c r="BU6" s="269">
        <f>'Table 5_Benchmark &amp; Inputs'!BP6</f>
        <v>21.499109912585478</v>
      </c>
      <c r="BV6" s="269">
        <f>'Table 5_Benchmark &amp; Inputs'!BQ6</f>
        <v>20.373696432381774</v>
      </c>
      <c r="BW6" s="269">
        <f>'Table 5_Benchmark &amp; Inputs'!BR6</f>
        <v>18.919850692500376</v>
      </c>
      <c r="BX6" s="269">
        <f>'Table 5_Benchmark &amp; Inputs'!BS6</f>
        <v>17.546742144236607</v>
      </c>
      <c r="BY6" s="269">
        <f>'Table 5_Benchmark &amp; Inputs'!BT6</f>
        <v>16.520677862975216</v>
      </c>
      <c r="BZ6" s="269">
        <f>'Table 5_Benchmark &amp; Inputs'!BU6</f>
        <v>13.8523187762879</v>
      </c>
      <c r="CA6" s="269">
        <f>'Table 5_Benchmark &amp; Inputs'!BV6</f>
        <v>10.330481956476252</v>
      </c>
      <c r="CB6" s="269">
        <f>'Table 5_Benchmark &amp; Inputs'!BW6</f>
        <v>6.9242299749117304</v>
      </c>
      <c r="CC6" s="269">
        <f>'Table 5_Benchmark &amp; Inputs'!BX6</f>
        <v>4.3264771625332168</v>
      </c>
      <c r="CD6" s="269">
        <f>'Table 5_Benchmark &amp; Inputs'!BY6</f>
        <v>2.0580304004953351</v>
      </c>
      <c r="CE6" s="269">
        <f>'Table 5_Benchmark &amp; Inputs'!BZ6</f>
        <v>-1.1039635517879254</v>
      </c>
      <c r="CF6" s="269">
        <f>'Table 5_Benchmark &amp; Inputs'!CA6</f>
        <v>-4.3603379109957645</v>
      </c>
      <c r="CG6" s="269">
        <f>'Table 5_Benchmark &amp; Inputs'!CB6</f>
        <v>-6.9867105812796497</v>
      </c>
      <c r="CH6" s="269">
        <f>'Table 5_Benchmark &amp; Inputs'!CC6</f>
        <v>-8.4408336253252045</v>
      </c>
      <c r="CI6" s="269">
        <f>'Table 5_Benchmark &amp; Inputs'!CD6</f>
        <v>-10.579038212339075</v>
      </c>
      <c r="CJ6" s="269">
        <f>'Table 5_Benchmark &amp; Inputs'!CE6</f>
        <v>-12.92884253325628</v>
      </c>
      <c r="CK6" s="269">
        <f>'Table 5_Benchmark &amp; Inputs'!CF6</f>
        <v>-14.943900783327457</v>
      </c>
      <c r="CL6" s="269">
        <f>'Table 5_Benchmark &amp; Inputs'!CG6</f>
        <v>-16.460045340808172</v>
      </c>
      <c r="CM6" s="269">
        <f>'Table 5_Benchmark &amp; Inputs'!CH6</f>
        <v>-18.779011323841313</v>
      </c>
      <c r="CN6" s="269">
        <f>'Table 5_Benchmark &amp; Inputs'!CI6</f>
        <v>-21.458823347320777</v>
      </c>
      <c r="CO6" s="269">
        <f>'Table 5_Benchmark &amp; Inputs'!CJ6</f>
        <v>-23.874807678945604</v>
      </c>
      <c r="CP6" s="269">
        <f>'Table 5_Benchmark &amp; Inputs'!CK6</f>
        <v>-22.345339845147301</v>
      </c>
      <c r="CQ6" s="269">
        <f>'Table 5_Benchmark &amp; Inputs'!CL6</f>
        <v>-19.895536043048381</v>
      </c>
      <c r="CR6" s="269">
        <f>'Table 5_Benchmark &amp; Inputs'!CM6</f>
        <v>-16.884346527747805</v>
      </c>
      <c r="CS6" s="269">
        <f>'Table 5_Benchmark &amp; Inputs'!CN6</f>
        <v>-13.987885158796482</v>
      </c>
      <c r="CT6" s="269">
        <f>'Table 5_Benchmark &amp; Inputs'!CO6</f>
        <v>-14.584784966687591</v>
      </c>
      <c r="CU6" s="269">
        <f>'Table 5_Benchmark &amp; Inputs'!CP6</f>
        <v>-15.493366864662878</v>
      </c>
      <c r="CV6" s="269">
        <f>'Table 5_Benchmark &amp; Inputs'!CQ6</f>
        <v>-16.536778234576143</v>
      </c>
      <c r="CW6" s="269">
        <f>'Table 5_Benchmark &amp; Inputs'!CR6</f>
        <v>-17.471499898259268</v>
      </c>
      <c r="CX6" s="269">
        <f>'Table 5_Benchmark &amp; Inputs'!CS6</f>
        <v>-16.130675888482262</v>
      </c>
      <c r="CY6" s="269">
        <f>'Table 5_Benchmark &amp; Inputs'!CT6</f>
        <v>-14.053356636922626</v>
      </c>
      <c r="CZ6" s="269">
        <f>'Table 5_Benchmark &amp; Inputs'!CU6</f>
        <v>-11.611979773467858</v>
      </c>
      <c r="DA6" s="269">
        <f>'Table 5_Benchmark &amp; Inputs'!CV6</f>
        <v>-9.3724934482378721</v>
      </c>
      <c r="DB6" s="269">
        <f>'Table 5_Benchmark &amp; Inputs'!CW6</f>
        <v>-6.4516190666819062</v>
      </c>
      <c r="DC6" s="269">
        <f>'Table 5_Benchmark &amp; Inputs'!CX6</f>
        <v>-2.1063229287421774</v>
      </c>
      <c r="DD6" s="269">
        <f>'Table 5_Benchmark &amp; Inputs'!CY6</f>
        <v>2.7394236171609156</v>
      </c>
      <c r="DE6" s="269">
        <f>'Table 5_Benchmark &amp; Inputs'!CZ6</f>
        <v>6.9548661575823321</v>
      </c>
      <c r="DF6" s="269">
        <f>'Table 5_Benchmark &amp; Inputs'!DA6</f>
        <v>10.151611009499447</v>
      </c>
      <c r="DG6" s="269">
        <f>'Table 5_Benchmark &amp; Inputs'!DB6</f>
        <v>14.554318819295844</v>
      </c>
      <c r="DH6" s="269">
        <f>'Table 5_Benchmark &amp; Inputs'!DC6</f>
        <v>19.024862368189211</v>
      </c>
      <c r="DI6" s="269">
        <f>'Table 5_Benchmark &amp; Inputs'!DD6</f>
        <v>22.584427156674803</v>
      </c>
      <c r="DJ6" s="269">
        <f>'Table 5_Benchmark &amp; Inputs'!DE6</f>
        <v>21.953736104715695</v>
      </c>
      <c r="DK6" s="269">
        <f>'Table 5_Benchmark &amp; Inputs'!DF6</f>
        <v>21.14274210623336</v>
      </c>
      <c r="DL6" s="269">
        <f>'Table 5_Benchmark &amp; Inputs'!DG6</f>
        <v>20.380643317330925</v>
      </c>
      <c r="DM6" s="269">
        <f>'Table 5_Benchmark &amp; Inputs'!DH6</f>
        <v>19.813589851808104</v>
      </c>
      <c r="DN6" s="269">
        <f>'Table 5_Benchmark &amp; Inputs'!DI6</f>
        <v>17.159615090361143</v>
      </c>
      <c r="DO6" s="269">
        <f>'Table 5_Benchmark &amp; Inputs'!DJ6</f>
        <v>13.706304332584093</v>
      </c>
      <c r="DP6" s="269">
        <f>'Table 5_Benchmark &amp; Inputs'!DK6</f>
        <v>10.418789337336518</v>
      </c>
      <c r="DQ6" s="269">
        <f>'Table 5_Benchmark &amp; Inputs'!DL6</f>
        <v>7.9455178030154077</v>
      </c>
      <c r="DR6" s="269">
        <f>'Table 5_Benchmark &amp; Inputs'!DM6</f>
        <v>8.4192491881931044</v>
      </c>
      <c r="DS6" s="269">
        <f>'Table 5_Benchmark &amp; Inputs'!DN6</f>
        <v>9.0687692466055569</v>
      </c>
      <c r="DT6" s="269">
        <f>'Table 5_Benchmark &amp; Inputs'!DO6</f>
        <v>9.7248534833941367</v>
      </c>
      <c r="DU6" s="269">
        <f>'Table 5_Benchmark &amp; Inputs'!DP6</f>
        <v>10.244781943282193</v>
      </c>
      <c r="DV6" s="269">
        <f>'Table 5_Benchmark &amp; Inputs'!DQ6</f>
        <v>8.755685837044636</v>
      </c>
      <c r="DW6" s="269">
        <f>'Table 5_Benchmark &amp; Inputs'!DR6</f>
        <v>6.7350533144935705</v>
      </c>
      <c r="DX6" s="269">
        <f>'Table 5_Benchmark &amp; Inputs'!DS6</f>
        <v>4.7182861559039422</v>
      </c>
      <c r="DY6" s="269">
        <f>'Table 5_Benchmark &amp; Inputs'!DT6</f>
        <v>3.1371032251097142</v>
      </c>
      <c r="DZ6" s="269">
        <f>'Table 5_Benchmark &amp; Inputs'!DU6</f>
        <v>2.9498550781094997</v>
      </c>
      <c r="EA6" s="269">
        <f>'Table 5_Benchmark &amp; Inputs'!DV6</f>
        <v>2.6874132158297597</v>
      </c>
      <c r="EB6" s="269">
        <f>'Table 5_Benchmark &amp; Inputs'!DW6</f>
        <v>2.4153743357371082</v>
      </c>
      <c r="EC6" s="269">
        <f>'Table 5_Benchmark &amp; Inputs'!DX6</f>
        <v>2.194650376806464</v>
      </c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</row>
    <row r="7" spans="1:175" x14ac:dyDescent="0.3">
      <c r="A7" s="238"/>
      <c r="B7" s="197" t="e">
        <f>NA()</f>
        <v>#N/A</v>
      </c>
      <c r="C7" s="198" t="s">
        <v>153</v>
      </c>
      <c r="D7" s="198" t="s">
        <v>176</v>
      </c>
      <c r="E7" s="199"/>
      <c r="F7" s="198"/>
      <c r="G7" s="198"/>
      <c r="H7" s="198"/>
      <c r="I7" s="200" t="s">
        <v>171</v>
      </c>
      <c r="J7" s="200" t="s">
        <v>172</v>
      </c>
      <c r="K7" s="200" t="s">
        <v>173</v>
      </c>
      <c r="L7" s="200"/>
      <c r="M7" s="275" t="s">
        <v>38</v>
      </c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269">
        <f>'Table 5_Benchmark &amp; Inputs'!AF7</f>
        <v>7.558399477554409</v>
      </c>
      <c r="AL7" s="269">
        <f>'Table 5_Benchmark &amp; Inputs'!AG7</f>
        <v>8.0958111568083186</v>
      </c>
      <c r="AM7" s="269">
        <f>'Table 5_Benchmark &amp; Inputs'!AH7</f>
        <v>8.8339346850211715</v>
      </c>
      <c r="AN7" s="269">
        <f>'Table 5_Benchmark &amp; Inputs'!AI7</f>
        <v>9.5810403623746616</v>
      </c>
      <c r="AO7" s="269">
        <f>'Table 5_Benchmark &amp; Inputs'!AJ7</f>
        <v>10.174190680187271</v>
      </c>
      <c r="AP7" s="269">
        <f>'Table 5_Benchmark &amp; Inputs'!AK7</f>
        <v>10.422456944322043</v>
      </c>
      <c r="AQ7" s="269">
        <f>'Table 5_Benchmark &amp; Inputs'!AL7</f>
        <v>10.759448996364899</v>
      </c>
      <c r="AR7" s="269">
        <f>'Table 5_Benchmark &amp; Inputs'!AM7</f>
        <v>11.095918797425767</v>
      </c>
      <c r="AS7" s="269">
        <f>'Table 5_Benchmark &amp; Inputs'!AN7</f>
        <v>11.359802934242037</v>
      </c>
      <c r="AT7" s="269">
        <f>'Table 5_Benchmark &amp; Inputs'!AO7</f>
        <v>11.398806488105087</v>
      </c>
      <c r="AU7" s="269">
        <f>'Table 5_Benchmark &amp; Inputs'!AP7</f>
        <v>11.451469441555968</v>
      </c>
      <c r="AV7" s="269">
        <f>'Table 5_Benchmark &amp; Inputs'!AQ7</f>
        <v>11.503732033658565</v>
      </c>
      <c r="AW7" s="269">
        <f>'Table 5_Benchmark &amp; Inputs'!AR7</f>
        <v>11.544499194903299</v>
      </c>
      <c r="AX7" s="269">
        <f>'Table 5_Benchmark &amp; Inputs'!AS7</f>
        <v>9.7380577935708139</v>
      </c>
      <c r="AY7" s="269">
        <f>'Table 5_Benchmark &amp; Inputs'!AT7</f>
        <v>7.3009902577283405</v>
      </c>
      <c r="AZ7" s="269">
        <f>'Table 5_Benchmark &amp; Inputs'!AU7</f>
        <v>4.8847259805032905</v>
      </c>
      <c r="BA7" s="269">
        <f>'Table 5_Benchmark &amp; Inputs'!AV7</f>
        <v>3.001503632387184</v>
      </c>
      <c r="BB7" s="269">
        <f>'Table 5_Benchmark &amp; Inputs'!AW7</f>
        <v>2.5584069008550916</v>
      </c>
      <c r="BC7" s="269">
        <f>'Table 5_Benchmark &amp; Inputs'!AX7</f>
        <v>1.9369848487513761</v>
      </c>
      <c r="BD7" s="269">
        <f>'Table 5_Benchmark &amp; Inputs'!AY7</f>
        <v>1.2923577607560133</v>
      </c>
      <c r="BE7" s="269">
        <f>'Table 5_Benchmark &amp; Inputs'!AZ7</f>
        <v>0.76896720410787422</v>
      </c>
      <c r="BF7" s="269">
        <f>'Table 5_Benchmark &amp; Inputs'!BA7</f>
        <v>-0.2170075118960505</v>
      </c>
      <c r="BG7" s="269">
        <f>'Table 5_Benchmark &amp; Inputs'!BB7</f>
        <v>-1.6142303428368778</v>
      </c>
      <c r="BH7" s="269">
        <f>'Table 5_Benchmark &amp; Inputs'!BC7</f>
        <v>-3.0817439934313922</v>
      </c>
      <c r="BI7" s="269">
        <f>'Table 5_Benchmark &amp; Inputs'!BD7</f>
        <v>-4.2870698060908659</v>
      </c>
      <c r="BJ7" s="269">
        <f>'Table 5_Benchmark &amp; Inputs'!BE7</f>
        <v>-2.50521540153568</v>
      </c>
      <c r="BK7" s="269">
        <f>'Table 5_Benchmark &amp; Inputs'!BF7</f>
        <v>8.1011532227081837E-2</v>
      </c>
      <c r="BL7" s="269">
        <f>'Table 5_Benchmark &amp; Inputs'!BG7</f>
        <v>2.8776352730317276</v>
      </c>
      <c r="BM7" s="269">
        <f>'Table 5_Benchmark &amp; Inputs'!BH7</f>
        <v>5.2387550722689014</v>
      </c>
      <c r="BN7" s="269">
        <f>'Table 5_Benchmark &amp; Inputs'!BI7</f>
        <v>4.7040107757794525</v>
      </c>
      <c r="BO7" s="269">
        <f>'Table 5_Benchmark &amp; Inputs'!BJ7</f>
        <v>3.9617448876253918</v>
      </c>
      <c r="BP7" s="269">
        <f>'Table 5_Benchmark &amp; Inputs'!BK7</f>
        <v>3.2010905901250157</v>
      </c>
      <c r="BQ7" s="269">
        <f>'Table 5_Benchmark &amp; Inputs'!BL7</f>
        <v>2.590363351049076</v>
      </c>
      <c r="BR7" s="269">
        <f>'Table 5_Benchmark &amp; Inputs'!BM7</f>
        <v>3.631448553242278</v>
      </c>
      <c r="BS7" s="269">
        <f>'Table 5_Benchmark &amp; Inputs'!BN7</f>
        <v>5.0943051573328511</v>
      </c>
      <c r="BT7" s="269">
        <f>'Table 5_Benchmark &amp; Inputs'!BO7</f>
        <v>6.6152329945463713</v>
      </c>
      <c r="BU7" s="269">
        <f>'Table 5_Benchmark &amp; Inputs'!BP7</f>
        <v>7.8527055272704276</v>
      </c>
      <c r="BV7" s="269">
        <f>'Table 5_Benchmark &amp; Inputs'!BQ7</f>
        <v>8.3360551142214057</v>
      </c>
      <c r="BW7" s="269">
        <f>'Table 5_Benchmark &amp; Inputs'!BR7</f>
        <v>8.9990409037022001</v>
      </c>
      <c r="BX7" s="269">
        <f>'Table 5_Benchmark &amp; Inputs'!BS7</f>
        <v>9.6690541367100113</v>
      </c>
      <c r="BY7" s="269">
        <f>'Table 5_Benchmark &amp; Inputs'!BT7</f>
        <v>10.2002546409551</v>
      </c>
      <c r="BZ7" s="269">
        <f>'Table 5_Benchmark &amp; Inputs'!BU7</f>
        <v>10.477945982552555</v>
      </c>
      <c r="CA7" s="269">
        <f>'Table 5_Benchmark &amp; Inputs'!BV7</f>
        <v>10.854835079713096</v>
      </c>
      <c r="CB7" s="269">
        <f>'Table 5_Benchmark &amp; Inputs'!BW7</f>
        <v>11.231089537605587</v>
      </c>
      <c r="CC7" s="269">
        <f>'Table 5_Benchmark &amp; Inputs'!BX7</f>
        <v>11.526140361058419</v>
      </c>
      <c r="CD7" s="269">
        <f>'Table 5_Benchmark &amp; Inputs'!BY7</f>
        <v>11.920553180654975</v>
      </c>
      <c r="CE7" s="269">
        <f>'Table 5_Benchmark &amp; Inputs'!BZ7</f>
        <v>12.452698462207245</v>
      </c>
      <c r="CF7" s="269">
        <f>'Table 5_Benchmark &amp; Inputs'!CA7</f>
        <v>12.980350592257404</v>
      </c>
      <c r="CG7" s="269">
        <f>'Table 5_Benchmark &amp; Inputs'!CB7</f>
        <v>13.391633669306172</v>
      </c>
      <c r="CH7" s="269">
        <f>'Table 5_Benchmark &amp; Inputs'!CC7</f>
        <v>11.004412961562062</v>
      </c>
      <c r="CI7" s="269">
        <f>'Table 5_Benchmark &amp; Inputs'!CD7</f>
        <v>7.810091954392834</v>
      </c>
      <c r="CJ7" s="269">
        <f>'Table 5_Benchmark &amp; Inputs'!CE7</f>
        <v>4.6724530048853232</v>
      </c>
      <c r="CK7" s="269">
        <f>'Table 5_Benchmark &amp; Inputs'!CF7</f>
        <v>2.2470440259687066</v>
      </c>
      <c r="CL7" s="269">
        <f>'Table 5_Benchmark &amp; Inputs'!CG7</f>
        <v>-1.8288939354851593E-2</v>
      </c>
      <c r="CM7" s="269">
        <f>'Table 5_Benchmark &amp; Inputs'!CH7</f>
        <v>-3.2064453915252602</v>
      </c>
      <c r="CN7" s="269">
        <f>'Table 5_Benchmark &amp; Inputs'!CI7</f>
        <v>-6.5274683485006619</v>
      </c>
      <c r="CO7" s="269">
        <f>'Table 5_Benchmark &amp; Inputs'!CJ7</f>
        <v>-9.2343081036120456</v>
      </c>
      <c r="CP7" s="269">
        <f>'Table 5_Benchmark &amp; Inputs'!CK7</f>
        <v>-9.9392270464057102</v>
      </c>
      <c r="CQ7" s="269">
        <f>'Table 5_Benchmark &amp; Inputs'!CL7</f>
        <v>-10.987202436209262</v>
      </c>
      <c r="CR7" s="269">
        <f>'Table 5_Benchmark &amp; Inputs'!CM7</f>
        <v>-12.154871826938104</v>
      </c>
      <c r="CS7" s="269">
        <f>'Table 5_Benchmark &amp; Inputs'!CN7</f>
        <v>-13.169799936122176</v>
      </c>
      <c r="CT7" s="269">
        <f>'Table 5_Benchmark &amp; Inputs'!CO7</f>
        <v>-10.191399431299315</v>
      </c>
      <c r="CU7" s="269">
        <f>'Table 5_Benchmark &amp; Inputs'!CP7</f>
        <v>-5.6763316797691106</v>
      </c>
      <c r="CV7" s="269">
        <f>'Table 5_Benchmark &amp; Inputs'!CQ7</f>
        <v>-0.51869111997338002</v>
      </c>
      <c r="CW7" s="269">
        <f>'Table 5_Benchmark &amp; Inputs'!CR7</f>
        <v>4.0769711613939457</v>
      </c>
      <c r="CX7" s="269">
        <f>'Table 5_Benchmark &amp; Inputs'!CS7</f>
        <v>6.6188121764365153</v>
      </c>
      <c r="CY7" s="269">
        <f>'Table 5_Benchmark &amp; Inputs'!CT7</f>
        <v>10.16596318155942</v>
      </c>
      <c r="CZ7" s="269">
        <f>'Table 5_Benchmark &amp; Inputs'!CU7</f>
        <v>13.823956572820661</v>
      </c>
      <c r="DA7" s="269">
        <f>'Table 5_Benchmark &amp; Inputs'!CV7</f>
        <v>16.777925944349299</v>
      </c>
      <c r="DB7" s="269">
        <f>'Table 5_Benchmark &amp; Inputs'!CW7</f>
        <v>14.299857557394372</v>
      </c>
      <c r="DC7" s="269">
        <f>'Table 5_Benchmark &amp; Inputs'!CX7</f>
        <v>11.032837577770517</v>
      </c>
      <c r="DD7" s="269">
        <f>'Table 5_Benchmark &amp; Inputs'!CY7</f>
        <v>7.8769960132726053</v>
      </c>
      <c r="DE7" s="269">
        <f>'Table 5_Benchmark &amp; Inputs'!CZ7</f>
        <v>5.4728272980361687</v>
      </c>
      <c r="DF7" s="269">
        <f>'Table 5_Benchmark &amp; Inputs'!DA7</f>
        <v>4.0732773878661508</v>
      </c>
      <c r="DG7" s="269">
        <f>'Table 5_Benchmark &amp; Inputs'!DB7</f>
        <v>2.1326765591491754</v>
      </c>
      <c r="DH7" s="269">
        <f>'Table 5_Benchmark &amp; Inputs'!DC7</f>
        <v>0.14650637244907433</v>
      </c>
      <c r="DI7" s="269">
        <f>'Table 5_Benchmark &amp; Inputs'!DD7</f>
        <v>-1.4463516213293939</v>
      </c>
      <c r="DJ7" s="269">
        <f>'Table 5_Benchmark &amp; Inputs'!DE7</f>
        <v>-3.1206288219350542</v>
      </c>
      <c r="DK7" s="269">
        <f>'Table 5_Benchmark &amp; Inputs'!DF7</f>
        <v>-5.5180871076249751</v>
      </c>
      <c r="DL7" s="269">
        <f>'Table 5_Benchmark &amp; Inputs'!DG7</f>
        <v>-8.0680551247539096</v>
      </c>
      <c r="DM7" s="269">
        <f>'Table 5_Benchmark &amp; Inputs'!DH7</f>
        <v>-10.187330253512627</v>
      </c>
      <c r="DN7" s="269">
        <f>'Table 5_Benchmark &amp; Inputs'!DI7</f>
        <v>-8.8342071917449179</v>
      </c>
      <c r="DO7" s="269">
        <f>'Table 5_Benchmark &amp; Inputs'!DJ7</f>
        <v>-6.8131201351414941</v>
      </c>
      <c r="DP7" s="269">
        <f>'Table 5_Benchmark &amp; Inputs'!DK7</f>
        <v>-4.547779277708309</v>
      </c>
      <c r="DQ7" s="269">
        <f>'Table 5_Benchmark &amp; Inputs'!DL7</f>
        <v>-2.5671771686856903</v>
      </c>
      <c r="DR7" s="269">
        <f>'Table 5_Benchmark &amp; Inputs'!DM7</f>
        <v>-2.5945705504181582</v>
      </c>
      <c r="DS7" s="269">
        <f>'Table 5_Benchmark &amp; Inputs'!DN7</f>
        <v>-2.6340050387328788</v>
      </c>
      <c r="DT7" s="269">
        <f>'Table 5_Benchmark &amp; Inputs'!DO7</f>
        <v>-2.6762204110044618</v>
      </c>
      <c r="DU7" s="269">
        <f>'Table 5_Benchmark &amp; Inputs'!DP7</f>
        <v>-2.7115211492719427</v>
      </c>
      <c r="DV7" s="269">
        <f>'Table 5_Benchmark &amp; Inputs'!DQ7</f>
        <v>-1.6917977947344276</v>
      </c>
      <c r="DW7" s="269">
        <f>'Table 5_Benchmark &amp; Inputs'!DR7</f>
        <v>-0.22283463094920028</v>
      </c>
      <c r="DX7" s="269">
        <f>'Table 5_Benchmark &amp; Inputs'!DS7</f>
        <v>1.3510377628392889</v>
      </c>
      <c r="DY7" s="269">
        <f>'Table 5_Benchmark &amp; Inputs'!DT7</f>
        <v>2.6681675625410453</v>
      </c>
      <c r="DZ7" s="269">
        <f>'Table 5_Benchmark &amp; Inputs'!DU7</f>
        <v>2.5851677975718599</v>
      </c>
      <c r="EA7" s="269">
        <f>'Table 5_Benchmark &amp; Inputs'!DV7</f>
        <v>2.4685846830234373</v>
      </c>
      <c r="EB7" s="269">
        <f>'Table 5_Benchmark &amp; Inputs'!DW7</f>
        <v>2.3474256440246974</v>
      </c>
      <c r="EC7" s="269">
        <f>'Table 5_Benchmark &amp; Inputs'!DX7</f>
        <v>2.2488861725096192</v>
      </c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</row>
    <row r="8" spans="1:175" s="52" customFormat="1" x14ac:dyDescent="0.3">
      <c r="A8" s="29"/>
      <c r="E8" s="176"/>
      <c r="M8" s="274"/>
      <c r="N8" s="52">
        <v>32963</v>
      </c>
      <c r="O8" s="52">
        <v>33054</v>
      </c>
      <c r="P8" s="52">
        <v>33146</v>
      </c>
      <c r="Q8" s="52">
        <v>33238</v>
      </c>
      <c r="R8" s="52">
        <v>33328</v>
      </c>
      <c r="S8" s="52">
        <v>33419</v>
      </c>
      <c r="T8" s="52">
        <v>33511</v>
      </c>
      <c r="U8" s="52">
        <v>33603</v>
      </c>
      <c r="V8" s="52">
        <v>33694</v>
      </c>
      <c r="W8" s="52">
        <v>33785</v>
      </c>
      <c r="X8" s="52">
        <v>33877</v>
      </c>
      <c r="Y8" s="52">
        <v>33969</v>
      </c>
      <c r="Z8" s="52">
        <v>34059</v>
      </c>
      <c r="AA8" s="52">
        <v>34150</v>
      </c>
      <c r="AB8" s="52">
        <v>34242</v>
      </c>
      <c r="AC8" s="52">
        <v>34334</v>
      </c>
      <c r="AD8" s="52">
        <v>34424</v>
      </c>
      <c r="AE8" s="52">
        <v>34515</v>
      </c>
      <c r="AF8" s="52">
        <v>34607</v>
      </c>
      <c r="AG8" s="52">
        <v>34699</v>
      </c>
      <c r="AH8" s="52">
        <v>34789</v>
      </c>
      <c r="AI8" s="52">
        <v>34880</v>
      </c>
      <c r="AJ8" s="52">
        <v>34972</v>
      </c>
      <c r="AK8" s="10">
        <v>35064</v>
      </c>
      <c r="AL8" s="52">
        <v>35155</v>
      </c>
      <c r="AM8" s="52">
        <v>35246</v>
      </c>
      <c r="AN8" s="10">
        <v>35338</v>
      </c>
      <c r="AO8" s="52">
        <v>35430</v>
      </c>
      <c r="AP8" s="52">
        <v>35520</v>
      </c>
      <c r="AQ8" s="52">
        <v>35611</v>
      </c>
      <c r="AR8" s="52">
        <v>35703</v>
      </c>
      <c r="AS8" s="52">
        <v>35795</v>
      </c>
      <c r="AT8" s="52">
        <v>35885</v>
      </c>
      <c r="AU8" s="52">
        <v>35976</v>
      </c>
      <c r="AV8" s="52">
        <v>36068</v>
      </c>
      <c r="AW8" s="52">
        <v>36160</v>
      </c>
      <c r="AX8" s="52">
        <v>36250</v>
      </c>
      <c r="AY8" s="52">
        <v>36341</v>
      </c>
      <c r="AZ8" s="52">
        <v>36433</v>
      </c>
      <c r="BA8" s="52">
        <v>36525</v>
      </c>
      <c r="BB8" s="52">
        <v>36616</v>
      </c>
      <c r="BC8" s="52">
        <v>36707</v>
      </c>
      <c r="BD8" s="52">
        <v>36799</v>
      </c>
      <c r="BE8" s="52">
        <v>36891</v>
      </c>
      <c r="BF8" s="52">
        <v>36981</v>
      </c>
      <c r="BG8" s="52">
        <v>37072</v>
      </c>
      <c r="BH8" s="52">
        <v>37164</v>
      </c>
      <c r="BI8" s="52">
        <v>37256</v>
      </c>
      <c r="BJ8" s="52">
        <v>37346</v>
      </c>
      <c r="BK8" s="52">
        <v>37437</v>
      </c>
      <c r="BL8" s="52">
        <v>37529</v>
      </c>
      <c r="BM8" s="52">
        <v>37621</v>
      </c>
      <c r="BN8" s="52">
        <v>37711</v>
      </c>
      <c r="BO8" s="52">
        <v>37802</v>
      </c>
      <c r="BP8" s="52">
        <v>37894</v>
      </c>
      <c r="BQ8" s="52">
        <v>37986</v>
      </c>
      <c r="BR8" s="52">
        <v>38077</v>
      </c>
      <c r="BS8" s="52">
        <v>38168</v>
      </c>
      <c r="BT8" s="52">
        <v>38260</v>
      </c>
      <c r="BU8" s="52">
        <v>38352</v>
      </c>
      <c r="BV8" s="52">
        <v>38442</v>
      </c>
      <c r="BW8" s="52">
        <v>38533</v>
      </c>
      <c r="BX8" s="52">
        <v>38625</v>
      </c>
      <c r="BY8" s="52">
        <v>38717</v>
      </c>
      <c r="BZ8" s="52">
        <v>38807</v>
      </c>
      <c r="CA8" s="52">
        <v>38898</v>
      </c>
      <c r="CB8" s="52">
        <v>38990</v>
      </c>
      <c r="CC8" s="52">
        <v>39082</v>
      </c>
      <c r="CD8" s="52">
        <v>39172</v>
      </c>
      <c r="CE8" s="52">
        <v>39263</v>
      </c>
      <c r="CF8" s="52">
        <v>39355</v>
      </c>
      <c r="CG8" s="52">
        <v>39447</v>
      </c>
      <c r="CH8" s="52">
        <v>39538</v>
      </c>
      <c r="CI8" s="52">
        <v>39629</v>
      </c>
      <c r="CJ8" s="52">
        <v>39721</v>
      </c>
      <c r="CK8" s="52">
        <v>39813</v>
      </c>
      <c r="CL8" s="52">
        <v>39903</v>
      </c>
      <c r="CM8" s="52">
        <v>39994</v>
      </c>
      <c r="CN8" s="52">
        <v>40086</v>
      </c>
      <c r="CO8" s="52">
        <v>40178</v>
      </c>
      <c r="CP8" s="52">
        <v>40268</v>
      </c>
      <c r="CQ8" s="52">
        <v>40359</v>
      </c>
      <c r="CR8" s="52">
        <v>40451</v>
      </c>
      <c r="CS8" s="52">
        <v>40543</v>
      </c>
      <c r="CT8" s="52">
        <v>40633</v>
      </c>
      <c r="CU8" s="52">
        <v>40724</v>
      </c>
      <c r="CV8" s="52">
        <v>40816</v>
      </c>
      <c r="CW8" s="52">
        <v>40908</v>
      </c>
      <c r="CX8" s="52">
        <v>40999</v>
      </c>
      <c r="CY8" s="52">
        <v>41090</v>
      </c>
      <c r="CZ8" s="52">
        <v>41182</v>
      </c>
      <c r="DA8" s="52">
        <v>41274</v>
      </c>
      <c r="DB8" s="52">
        <v>41364</v>
      </c>
      <c r="DC8" s="52">
        <v>41455</v>
      </c>
      <c r="DD8" s="52">
        <v>41547</v>
      </c>
      <c r="DE8" s="52">
        <v>41639</v>
      </c>
      <c r="DF8" s="52">
        <v>41729</v>
      </c>
      <c r="DG8" s="52">
        <v>41820</v>
      </c>
      <c r="DH8" s="52">
        <v>41912</v>
      </c>
      <c r="DI8" s="52">
        <v>42004</v>
      </c>
      <c r="DJ8" s="52">
        <v>42094</v>
      </c>
      <c r="DK8" s="52">
        <v>42185</v>
      </c>
      <c r="DL8" s="52">
        <v>42277</v>
      </c>
      <c r="DM8" s="27">
        <v>42369</v>
      </c>
      <c r="DN8" s="52">
        <v>42460</v>
      </c>
      <c r="DO8" s="52">
        <v>42551</v>
      </c>
      <c r="DP8" s="52">
        <v>42643</v>
      </c>
      <c r="DQ8" s="52">
        <v>42735</v>
      </c>
      <c r="DR8" s="52">
        <v>42825</v>
      </c>
      <c r="DS8" s="52">
        <v>42916</v>
      </c>
      <c r="DT8" s="52">
        <v>43008</v>
      </c>
      <c r="DU8" s="52">
        <v>43100</v>
      </c>
      <c r="DV8" s="52">
        <v>43190</v>
      </c>
      <c r="DW8" s="52">
        <v>43281</v>
      </c>
      <c r="DX8" s="52">
        <v>43373</v>
      </c>
      <c r="DY8" s="52">
        <v>43465</v>
      </c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</row>
    <row r="9" spans="1:175" s="108" customFormat="1" x14ac:dyDescent="0.3">
      <c r="A9" s="239" t="s">
        <v>177</v>
      </c>
      <c r="B9" s="116" t="s">
        <v>150</v>
      </c>
      <c r="C9" s="13" t="s">
        <v>151</v>
      </c>
      <c r="D9" s="168" t="s">
        <v>144</v>
      </c>
      <c r="E9" s="191" t="s">
        <v>189</v>
      </c>
      <c r="F9" s="192">
        <f>'Table 6_Correlations &amp; Weights'!V25</f>
        <v>0.2992837883364774</v>
      </c>
      <c r="G9" s="192">
        <f>F9/(SUM(F9,F13,F21,F17))</f>
        <v>0.41770485156176018</v>
      </c>
      <c r="H9" s="192">
        <f>G9/SUM(G9,G13,G21)</f>
        <v>0.49263038203435289</v>
      </c>
      <c r="I9" s="116" t="s">
        <v>145</v>
      </c>
      <c r="J9" s="116" t="s">
        <v>146</v>
      </c>
      <c r="K9" s="116" t="s">
        <v>147</v>
      </c>
      <c r="L9" s="116">
        <v>16980</v>
      </c>
      <c r="M9" s="276">
        <v>33694</v>
      </c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45">
        <f>'Table 5_Benchmark &amp; Inputs'!X9</f>
        <v>6.9605579946731044</v>
      </c>
      <c r="AI9" s="245">
        <f>'Table 5_Benchmark &amp; Inputs'!Y9</f>
        <v>7.4326927943798156</v>
      </c>
      <c r="AJ9" s="245">
        <f>'Table 5_Benchmark &amp; Inputs'!Z9</f>
        <v>7.8203524469126844</v>
      </c>
      <c r="AK9" s="245">
        <f>'Table 5_Benchmark &amp; Inputs'!AA9</f>
        <v>9.6638470292484353</v>
      </c>
      <c r="AL9" s="245">
        <f>'Table 5_Benchmark &amp; Inputs'!AB9</f>
        <v>11.046194380179926</v>
      </c>
      <c r="AM9" s="245">
        <f>'Table 5_Benchmark &amp; Inputs'!AC9</f>
        <v>12.984103101836068</v>
      </c>
      <c r="AN9" s="245">
        <f>'Table 5_Benchmark &amp; Inputs'!AD9</f>
        <v>11.566503633530594</v>
      </c>
      <c r="AO9" s="245">
        <f>'Table 5_Benchmark &amp; Inputs'!AE9</f>
        <v>9.9049007416183681</v>
      </c>
      <c r="AP9" s="245">
        <f>'Table 5_Benchmark &amp; Inputs'!AF9</f>
        <v>7.6002224248887726</v>
      </c>
      <c r="AQ9" s="245">
        <f>'Table 5_Benchmark &amp; Inputs'!AG9</f>
        <v>3.7405091663622021</v>
      </c>
      <c r="AR9" s="245">
        <f>'Table 5_Benchmark &amp; Inputs'!AH9</f>
        <v>2.6153382942811505</v>
      </c>
      <c r="AS9" s="245">
        <f>'Table 5_Benchmark &amp; Inputs'!AI9</f>
        <v>2.2791076709095242</v>
      </c>
      <c r="AT9" s="245">
        <f>'Table 5_Benchmark &amp; Inputs'!AJ9</f>
        <v>1.8729412026197025</v>
      </c>
      <c r="AU9" s="245">
        <f>'Table 5_Benchmark &amp; Inputs'!AK9</f>
        <v>4.4118375921822652</v>
      </c>
      <c r="AV9" s="245">
        <f>'Table 5_Benchmark &amp; Inputs'!AL9</f>
        <v>6.4283646854159171</v>
      </c>
      <c r="AW9" s="245">
        <f>'Table 5_Benchmark &amp; Inputs'!AM9</f>
        <v>6.9996059757208986</v>
      </c>
      <c r="AX9" s="245">
        <f>'Table 5_Benchmark &amp; Inputs'!AN9</f>
        <v>8.1043258998677157</v>
      </c>
      <c r="AY9" s="245">
        <f>'Table 5_Benchmark &amp; Inputs'!AO9</f>
        <v>6.6394286652861529</v>
      </c>
      <c r="AZ9" s="245">
        <f>'Table 5_Benchmark &amp; Inputs'!AP9</f>
        <v>5.0445723561299092</v>
      </c>
      <c r="BA9" s="245">
        <f>'Table 5_Benchmark &amp; Inputs'!AQ9</f>
        <v>4.0249649607029827</v>
      </c>
      <c r="BB9" s="245">
        <f>'Table 5_Benchmark &amp; Inputs'!AR9</f>
        <v>3.2159541388433381</v>
      </c>
      <c r="BC9" s="245">
        <f>'Table 5_Benchmark &amp; Inputs'!AS9</f>
        <v>3.1090496734273891</v>
      </c>
      <c r="BD9" s="245">
        <f>'Table 5_Benchmark &amp; Inputs'!AT9</f>
        <v>3.5062821095117602</v>
      </c>
      <c r="BE9" s="245">
        <f>'Table 5_Benchmark &amp; Inputs'!AU9</f>
        <v>3.8181903279109379</v>
      </c>
      <c r="BF9" s="245">
        <f>'Table 5_Benchmark &amp; Inputs'!AV9</f>
        <v>4.7950299342728666</v>
      </c>
      <c r="BG9" s="245">
        <f>'Table 5_Benchmark &amp; Inputs'!AW9</f>
        <v>7.6283877243962381</v>
      </c>
      <c r="BH9" s="245">
        <f>'Table 5_Benchmark &amp; Inputs'!AX9</f>
        <v>8.3284266769454636</v>
      </c>
      <c r="BI9" s="245">
        <f>'Table 5_Benchmark &amp; Inputs'!AY9</f>
        <v>9.6151112837589565</v>
      </c>
      <c r="BJ9" s="245">
        <f>'Table 5_Benchmark &amp; Inputs'!AZ9</f>
        <v>9.1844844886837809</v>
      </c>
      <c r="BK9" s="245">
        <f>'Table 5_Benchmark &amp; Inputs'!BA9</f>
        <v>6.1117828580160847</v>
      </c>
      <c r="BL9" s="245">
        <f>'Table 5_Benchmark &amp; Inputs'!BB9</f>
        <v>6.6002069880169874</v>
      </c>
      <c r="BM9" s="245">
        <f>'Table 5_Benchmark &amp; Inputs'!BC9</f>
        <v>6.1698529006605076</v>
      </c>
      <c r="BN9" s="245">
        <f>'Table 5_Benchmark &amp; Inputs'!BD9</f>
        <v>6.4193385442256741</v>
      </c>
      <c r="BO9" s="245">
        <f>'Table 5_Benchmark &amp; Inputs'!BE9</f>
        <v>6.9473928185855351</v>
      </c>
      <c r="BP9" s="245">
        <f>'Table 5_Benchmark &amp; Inputs'!BF9</f>
        <v>4.9842276993222541</v>
      </c>
      <c r="BQ9" s="245">
        <f>'Table 5_Benchmark &amp; Inputs'!BG9</f>
        <v>3.7673716968860544</v>
      </c>
      <c r="BR9" s="245">
        <f>'Table 5_Benchmark &amp; Inputs'!BH9</f>
        <v>2.0616182602419606</v>
      </c>
      <c r="BS9" s="245">
        <f>'Table 5_Benchmark &amp; Inputs'!BI9</f>
        <v>0.81736507014057302</v>
      </c>
      <c r="BT9" s="245">
        <f>'Table 5_Benchmark &amp; Inputs'!BJ9</f>
        <v>1.4122400334636003</v>
      </c>
      <c r="BU9" s="245">
        <f>'Table 5_Benchmark &amp; Inputs'!BK9</f>
        <v>2.9506710887484067</v>
      </c>
      <c r="BV9" s="245">
        <f>'Table 5_Benchmark &amp; Inputs'!BL9</f>
        <v>5.3359870651480694</v>
      </c>
      <c r="BW9" s="245">
        <f>'Table 5_Benchmark &amp; Inputs'!BM9</f>
        <v>8.3949502901872197</v>
      </c>
      <c r="BX9" s="245">
        <f>'Table 5_Benchmark &amp; Inputs'!BN9</f>
        <v>9.8509181033178361</v>
      </c>
      <c r="BY9" s="245">
        <f>'Table 5_Benchmark &amp; Inputs'!BO9</f>
        <v>8.7838943419222026</v>
      </c>
      <c r="BZ9" s="245">
        <f>'Table 5_Benchmark &amp; Inputs'!BP9</f>
        <v>7.5547495637927273</v>
      </c>
      <c r="CA9" s="245">
        <f>'Table 5_Benchmark &amp; Inputs'!BQ9</f>
        <v>5.7091183350667478</v>
      </c>
      <c r="CB9" s="245">
        <f>'Table 5_Benchmark &amp; Inputs'!BR9</f>
        <v>4.09437140201182</v>
      </c>
      <c r="CC9" s="245">
        <f>'Table 5_Benchmark &amp; Inputs'!BS9</f>
        <v>3.8182838480526642</v>
      </c>
      <c r="CD9" s="245">
        <f>'Table 5_Benchmark &amp; Inputs'!BT9</f>
        <v>4.1440135593287541</v>
      </c>
      <c r="CE9" s="245">
        <f>'Table 5_Benchmark &amp; Inputs'!BU9</f>
        <v>5.4768693316429173</v>
      </c>
      <c r="CF9" s="245">
        <f>'Table 5_Benchmark &amp; Inputs'!BV9</f>
        <v>4.8154373191947251</v>
      </c>
      <c r="CG9" s="245">
        <f>'Table 5_Benchmark &amp; Inputs'!BW9</f>
        <v>3.7069001496011946</v>
      </c>
      <c r="CH9" s="245">
        <f>'Table 5_Benchmark &amp; Inputs'!BX9</f>
        <v>1.3001342616570715</v>
      </c>
      <c r="CI9" s="245">
        <f>'Table 5_Benchmark &amp; Inputs'!BY9</f>
        <v>-2.5372957297440926</v>
      </c>
      <c r="CJ9" s="245">
        <f>'Table 5_Benchmark &amp; Inputs'!BZ9</f>
        <v>-3.7405617030872675</v>
      </c>
      <c r="CK9" s="245">
        <f>'Table 5_Benchmark &amp; Inputs'!CA9</f>
        <v>-4.2647827290767593</v>
      </c>
      <c r="CL9" s="245">
        <f>'Table 5_Benchmark &amp; Inputs'!CB9</f>
        <v>-4.6250490607913664</v>
      </c>
      <c r="CM9" s="245">
        <f>'Table 5_Benchmark &amp; Inputs'!CC9</f>
        <v>-5.2895012966475248</v>
      </c>
      <c r="CN9" s="245">
        <f>'Table 5_Benchmark &amp; Inputs'!CD9</f>
        <v>-5.7283848575183063</v>
      </c>
      <c r="CO9" s="245">
        <f>'Table 5_Benchmark &amp; Inputs'!CE9</f>
        <v>-6.1167867676789864</v>
      </c>
      <c r="CP9" s="245">
        <f>'Table 5_Benchmark &amp; Inputs'!CF9</f>
        <v>-7.2682478285684997</v>
      </c>
      <c r="CQ9" s="245">
        <f>'Table 5_Benchmark &amp; Inputs'!CG9</f>
        <v>-7.9532391171945171</v>
      </c>
      <c r="CR9" s="245">
        <f>'Table 5_Benchmark &amp; Inputs'!CH9</f>
        <v>-9.626929235501267</v>
      </c>
      <c r="CS9" s="245">
        <f>'Table 5_Benchmark &amp; Inputs'!CI9</f>
        <v>-12.389526655583062</v>
      </c>
      <c r="CT9" s="245">
        <f>'Table 5_Benchmark &amp; Inputs'!CJ9</f>
        <v>-13.413910319342953</v>
      </c>
      <c r="CU9" s="245">
        <f>'Table 5_Benchmark &amp; Inputs'!CK9</f>
        <v>-12.934166781055643</v>
      </c>
      <c r="CV9" s="245">
        <f>'Table 5_Benchmark &amp; Inputs'!CL9</f>
        <v>-10.707789308278697</v>
      </c>
      <c r="CW9" s="245">
        <f>'Table 5_Benchmark &amp; Inputs'!CM9</f>
        <v>-7.5387500479254328</v>
      </c>
      <c r="CX9" s="245">
        <f>'Table 5_Benchmark &amp; Inputs'!CN9</f>
        <v>-2.8520021540533622</v>
      </c>
      <c r="CY9" s="245">
        <f>'Table 5_Benchmark &amp; Inputs'!CO9</f>
        <v>0.48287010344594</v>
      </c>
      <c r="CZ9" s="245">
        <f>'Table 5_Benchmark &amp; Inputs'!CP9</f>
        <v>1.4211874799424631</v>
      </c>
      <c r="DA9" s="245">
        <f>'Table 5_Benchmark &amp; Inputs'!CQ9</f>
        <v>3.4308261449466033</v>
      </c>
      <c r="DB9" s="245">
        <f>'Table 5_Benchmark &amp; Inputs'!CR9</f>
        <v>2.859788350488031</v>
      </c>
      <c r="DC9" s="245">
        <f>'Table 5_Benchmark &amp; Inputs'!CS9</f>
        <v>3.2460289406799228</v>
      </c>
      <c r="DD9" s="245">
        <f>'Table 5_Benchmark &amp; Inputs'!CT9</f>
        <v>2.9077324557372783</v>
      </c>
      <c r="DE9" s="245">
        <f>'Table 5_Benchmark &amp; Inputs'!CU9</f>
        <v>2.2215202031532124</v>
      </c>
      <c r="DF9" s="245">
        <f>'Table 5_Benchmark &amp; Inputs'!CV9</f>
        <v>2.7454487535251251</v>
      </c>
      <c r="DG9" s="245">
        <f>'Table 5_Benchmark &amp; Inputs'!CW9</f>
        <v>3.0475052131552873</v>
      </c>
      <c r="DH9" s="245">
        <f>'Table 5_Benchmark &amp; Inputs'!CX9</f>
        <v>6.2898423036606577</v>
      </c>
      <c r="DI9" s="245">
        <f>'Table 5_Benchmark &amp; Inputs'!CY9</f>
        <v>8.2738528609212789</v>
      </c>
      <c r="DJ9" s="245">
        <f>'Table 5_Benchmark &amp; Inputs'!CZ9</f>
        <v>8.0600152435994783</v>
      </c>
      <c r="DK9" s="245">
        <f>'Table 5_Benchmark &amp; Inputs'!DA9</f>
        <v>7.1066784247518555</v>
      </c>
      <c r="DL9" s="245">
        <f>'Table 5_Benchmark &amp; Inputs'!DB9</f>
        <v>5.9026998327677145</v>
      </c>
      <c r="DM9" s="245">
        <f>'Table 5_Benchmark &amp; Inputs'!DC9</f>
        <v>4.9583975424774573</v>
      </c>
      <c r="DN9" s="245">
        <f>'Table 5_Benchmark &amp; Inputs'!DD9</f>
        <v>6.2162702600956257</v>
      </c>
      <c r="DO9" s="245">
        <f>'Table 5_Benchmark &amp; Inputs'!DE9</f>
        <v>7.7444923566805244</v>
      </c>
      <c r="DP9" s="245">
        <f>'Table 5_Benchmark &amp; Inputs'!DF9</f>
        <v>7.1831419890265895</v>
      </c>
      <c r="DQ9" s="245">
        <f>'Table 5_Benchmark &amp; Inputs'!DG9</f>
        <v>7.5046063373871732</v>
      </c>
      <c r="DR9" s="245">
        <f>'Table 5_Benchmark &amp; Inputs'!DH9</f>
        <v>6.8737711596224038</v>
      </c>
      <c r="DS9" s="245">
        <f>'Table 5_Benchmark &amp; Inputs'!DI9</f>
        <v>6.8874208689358518</v>
      </c>
      <c r="DT9" s="245">
        <f>'Table 5_Benchmark &amp; Inputs'!DJ9</f>
        <v>6.8705988220977403</v>
      </c>
      <c r="DU9" s="245">
        <f>'Table 5_Benchmark &amp; Inputs'!DK9</f>
        <v>5.6962318833208379</v>
      </c>
      <c r="DV9" s="245">
        <f>'Table 5_Benchmark &amp; Inputs'!DL9</f>
        <v>4.6052893866581828</v>
      </c>
      <c r="DW9" s="245">
        <f>'Table 5_Benchmark &amp; Inputs'!DM9</f>
        <v>3.4235186672431266</v>
      </c>
      <c r="DX9" s="245">
        <f>'Table 5_Benchmark &amp; Inputs'!DN9</f>
        <v>3.4953839909013893</v>
      </c>
      <c r="DY9" s="245">
        <f>'Table 5_Benchmark &amp; Inputs'!DO9</f>
        <v>4.4940180750779799</v>
      </c>
      <c r="DZ9" s="245">
        <f>'Table 5_Benchmark &amp; Inputs'!DP9</f>
        <v>5.6480649977931643</v>
      </c>
      <c r="EA9" s="245">
        <f>'Table 5_Benchmark &amp; Inputs'!DQ9</f>
        <v>4.6447654127646185</v>
      </c>
      <c r="EB9" s="245">
        <f>'Table 5_Benchmark &amp; Inputs'!DR9</f>
        <v>3.8985741121648063</v>
      </c>
      <c r="EC9" s="245">
        <f>'Table 5_Benchmark &amp; Inputs'!DS9</f>
        <v>2.8714255134608755</v>
      </c>
      <c r="ED9" s="245">
        <f>'Table 5_Benchmark &amp; Inputs'!DT9</f>
        <v>1.4868920457954098</v>
      </c>
      <c r="EE9" s="245">
        <f>'Table 5_Benchmark &amp; Inputs'!DU9</f>
        <v>2.3955971511712195</v>
      </c>
      <c r="EF9" s="245">
        <f>'Table 5_Benchmark &amp; Inputs'!DV9</f>
        <v>1.3639260589250679</v>
      </c>
      <c r="EG9" s="245">
        <f>'Table 5_Benchmark &amp; Inputs'!DW9</f>
        <v>0.25177064036184915</v>
      </c>
      <c r="EH9" s="245">
        <f>'Table 5_Benchmark &amp; Inputs'!DX9</f>
        <v>-0.82713503251088327</v>
      </c>
      <c r="EI9" s="245">
        <f>'Table 5_Benchmark &amp; Inputs'!DY9</f>
        <v>-1.051800690962313</v>
      </c>
      <c r="EJ9" s="245">
        <f>'Table 5_Benchmark &amp; Inputs'!DZ9</f>
        <v>2.3932312345207087</v>
      </c>
      <c r="EK9" s="245">
        <f>'Table 5_Benchmark &amp; Inputs'!EA9</f>
        <v>6.3298864308870186</v>
      </c>
      <c r="EL9" s="245"/>
      <c r="EM9" s="245"/>
      <c r="EN9" s="245"/>
      <c r="EO9" s="245"/>
      <c r="EP9" s="245"/>
    </row>
    <row r="10" spans="1:175" s="108" customFormat="1" x14ac:dyDescent="0.3">
      <c r="A10" s="239"/>
      <c r="B10" s="116" t="s">
        <v>154</v>
      </c>
      <c r="C10" s="13" t="s">
        <v>155</v>
      </c>
      <c r="D10" s="168" t="s">
        <v>144</v>
      </c>
      <c r="E10" s="191" t="s">
        <v>189</v>
      </c>
      <c r="F10" s="192">
        <f>'Table 6_Correlations &amp; Weights'!V25</f>
        <v>0.2992837883364774</v>
      </c>
      <c r="G10" s="192">
        <f t="shared" ref="G10:G12" si="0">F10/(SUM(F10,F14,F22,F18))</f>
        <v>0.41770485156176018</v>
      </c>
      <c r="H10" s="192">
        <f t="shared" ref="H10:H12" si="1">G10/SUM(G10,G14,G22)</f>
        <v>0.49263038203435289</v>
      </c>
      <c r="I10" s="116" t="s">
        <v>145</v>
      </c>
      <c r="J10" s="116" t="s">
        <v>146</v>
      </c>
      <c r="K10" s="116" t="s">
        <v>147</v>
      </c>
      <c r="L10" s="116">
        <v>19820</v>
      </c>
      <c r="M10" s="276">
        <v>33694</v>
      </c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45">
        <f>'Table 5_Benchmark &amp; Inputs'!X10</f>
        <v>11.724166100247748</v>
      </c>
      <c r="AI10" s="245">
        <f>'Table 5_Benchmark &amp; Inputs'!Y10</f>
        <v>13.999331066219231</v>
      </c>
      <c r="AJ10" s="245">
        <f>'Table 5_Benchmark &amp; Inputs'!Z10</f>
        <v>15.905360386947082</v>
      </c>
      <c r="AK10" s="245">
        <f>'Table 5_Benchmark &amp; Inputs'!AA10</f>
        <v>16.044567181143325</v>
      </c>
      <c r="AL10" s="245">
        <f>'Table 5_Benchmark &amp; Inputs'!AB10</f>
        <v>14.771374234207487</v>
      </c>
      <c r="AM10" s="245">
        <f>'Table 5_Benchmark &amp; Inputs'!AC10</f>
        <v>13.544185846054186</v>
      </c>
      <c r="AN10" s="245">
        <f>'Table 5_Benchmark &amp; Inputs'!AD10</f>
        <v>9.3308169374213943</v>
      </c>
      <c r="AO10" s="245">
        <f>'Table 5_Benchmark &amp; Inputs'!AE10</f>
        <v>6.3263200501729306</v>
      </c>
      <c r="AP10" s="245">
        <f>'Table 5_Benchmark &amp; Inputs'!AF10</f>
        <v>3.3400098528106175</v>
      </c>
      <c r="AQ10" s="245">
        <f>'Table 5_Benchmark &amp; Inputs'!AG10</f>
        <v>1.9145233274591222</v>
      </c>
      <c r="AR10" s="245">
        <f>'Table 5_Benchmark &amp; Inputs'!AH10</f>
        <v>3.5205577631319733</v>
      </c>
      <c r="AS10" s="245">
        <f>'Table 5_Benchmark &amp; Inputs'!AI10</f>
        <v>4.8566679160277797</v>
      </c>
      <c r="AT10" s="245">
        <f>'Table 5_Benchmark &amp; Inputs'!AJ10</f>
        <v>5.6148976197825649</v>
      </c>
      <c r="AU10" s="245">
        <f>'Table 5_Benchmark &amp; Inputs'!AK10</f>
        <v>6.2820543906360129</v>
      </c>
      <c r="AV10" s="245">
        <f>'Table 5_Benchmark &amp; Inputs'!AL10</f>
        <v>5.7273526315931713</v>
      </c>
      <c r="AW10" s="245">
        <f>'Table 5_Benchmark &amp; Inputs'!AM10</f>
        <v>4.9857076682577244</v>
      </c>
      <c r="AX10" s="245">
        <f>'Table 5_Benchmark &amp; Inputs'!AN10</f>
        <v>5.427240193041305</v>
      </c>
      <c r="AY10" s="245">
        <f>'Table 5_Benchmark &amp; Inputs'!AO10</f>
        <v>6.0954160342693493</v>
      </c>
      <c r="AZ10" s="245">
        <f>'Table 5_Benchmark &amp; Inputs'!AP10</f>
        <v>5.9026498019832081</v>
      </c>
      <c r="BA10" s="245">
        <f>'Table 5_Benchmark &amp; Inputs'!AQ10</f>
        <v>6.0363823457108463</v>
      </c>
      <c r="BB10" s="245">
        <f>'Table 5_Benchmark &amp; Inputs'!AR10</f>
        <v>5.5332978248475069</v>
      </c>
      <c r="BC10" s="245">
        <f>'Table 5_Benchmark &amp; Inputs'!AS10</f>
        <v>4.6514283325785692</v>
      </c>
      <c r="BD10" s="245">
        <f>'Table 5_Benchmark &amp; Inputs'!AT10</f>
        <v>4.7102761075892046</v>
      </c>
      <c r="BE10" s="245">
        <f>'Table 5_Benchmark &amp; Inputs'!AU10</f>
        <v>4.4147062869757896</v>
      </c>
      <c r="BF10" s="245">
        <f>'Table 5_Benchmark &amp; Inputs'!AV10</f>
        <v>4.3156198488637614</v>
      </c>
      <c r="BG10" s="245">
        <f>'Table 5_Benchmark &amp; Inputs'!AW10</f>
        <v>4.5002432942383885</v>
      </c>
      <c r="BH10" s="245">
        <f>'Table 5_Benchmark &amp; Inputs'!AX10</f>
        <v>4.0146344767403752</v>
      </c>
      <c r="BI10" s="245">
        <f>'Table 5_Benchmark &amp; Inputs'!AY10</f>
        <v>3.875135435907251</v>
      </c>
      <c r="BJ10" s="245">
        <f>'Table 5_Benchmark &amp; Inputs'!AZ10</f>
        <v>3.7595361530251483</v>
      </c>
      <c r="BK10" s="245">
        <f>'Table 5_Benchmark &amp; Inputs'!BA10</f>
        <v>2.7567562754770938</v>
      </c>
      <c r="BL10" s="245">
        <f>'Table 5_Benchmark &amp; Inputs'!BB10</f>
        <v>3.8995552799517026</v>
      </c>
      <c r="BM10" s="245">
        <f>'Table 5_Benchmark &amp; Inputs'!BC10</f>
        <v>4.0789942205087169</v>
      </c>
      <c r="BN10" s="245">
        <f>'Table 5_Benchmark &amp; Inputs'!BD10</f>
        <v>3.8724489396644621</v>
      </c>
      <c r="BO10" s="245">
        <f>'Table 5_Benchmark &amp; Inputs'!BE10</f>
        <v>4.5026160091722902</v>
      </c>
      <c r="BP10" s="245">
        <f>'Table 5_Benchmark &amp; Inputs'!BF10</f>
        <v>2.8662223311998516</v>
      </c>
      <c r="BQ10" s="245">
        <f>'Table 5_Benchmark &amp; Inputs'!BG10</f>
        <v>2.8133849708788725</v>
      </c>
      <c r="BR10" s="245">
        <f>'Table 5_Benchmark &amp; Inputs'!BH10</f>
        <v>2.9015908605891512</v>
      </c>
      <c r="BS10" s="245">
        <f>'Table 5_Benchmark &amp; Inputs'!BI10</f>
        <v>1.5500549617498824</v>
      </c>
      <c r="BT10" s="245">
        <f>'Table 5_Benchmark &amp; Inputs'!BJ10</f>
        <v>1.0429488046121562</v>
      </c>
      <c r="BU10" s="245">
        <f>'Table 5_Benchmark &amp; Inputs'!BK10</f>
        <v>0.71308477781035318</v>
      </c>
      <c r="BV10" s="245">
        <f>'Table 5_Benchmark &amp; Inputs'!BL10</f>
        <v>1.0675407156983365</v>
      </c>
      <c r="BW10" s="245">
        <f>'Table 5_Benchmark &amp; Inputs'!BM10</f>
        <v>2.9178482078704584</v>
      </c>
      <c r="BX10" s="245">
        <f>'Table 5_Benchmark &amp; Inputs'!BN10</f>
        <v>5.2746028369807876</v>
      </c>
      <c r="BY10" s="245">
        <f>'Table 5_Benchmark &amp; Inputs'!BO10</f>
        <v>5.9308208193972245</v>
      </c>
      <c r="BZ10" s="245">
        <f>'Table 5_Benchmark &amp; Inputs'!BP10</f>
        <v>4.8149829188030644</v>
      </c>
      <c r="CA10" s="245">
        <f>'Table 5_Benchmark &amp; Inputs'!BQ10</f>
        <v>3.6253605108848443</v>
      </c>
      <c r="CB10" s="245">
        <f>'Table 5_Benchmark &amp; Inputs'!BR10</f>
        <v>0.84106627798912759</v>
      </c>
      <c r="CC10" s="245">
        <f>'Table 5_Benchmark &amp; Inputs'!BS10</f>
        <v>-1.7083767585666627</v>
      </c>
      <c r="CD10" s="245">
        <f>'Table 5_Benchmark &amp; Inputs'!BT10</f>
        <v>-1.8092059861661749</v>
      </c>
      <c r="CE10" s="245">
        <f>'Table 5_Benchmark &amp; Inputs'!BU10</f>
        <v>-1.8390440288055796</v>
      </c>
      <c r="CF10" s="245">
        <f>'Table 5_Benchmark &amp; Inputs'!BV10</f>
        <v>-2.4279281887659088</v>
      </c>
      <c r="CG10" s="245">
        <f>'Table 5_Benchmark &amp; Inputs'!BW10</f>
        <v>-3.0360490457868634</v>
      </c>
      <c r="CH10" s="245">
        <f>'Table 5_Benchmark &amp; Inputs'!BX10</f>
        <v>-5.7095361203303154</v>
      </c>
      <c r="CI10" s="245">
        <f>'Table 5_Benchmark &amp; Inputs'!BY10</f>
        <v>-9.9215654582144897</v>
      </c>
      <c r="CJ10" s="245">
        <f>'Table 5_Benchmark &amp; Inputs'!BZ10</f>
        <v>-11.739022044213307</v>
      </c>
      <c r="CK10" s="245">
        <f>'Table 5_Benchmark &amp; Inputs'!CA10</f>
        <v>-11.742898804231421</v>
      </c>
      <c r="CL10" s="245">
        <f>'Table 5_Benchmark &amp; Inputs'!CB10</f>
        <v>-10.688168509260123</v>
      </c>
      <c r="CM10" s="245">
        <f>'Table 5_Benchmark &amp; Inputs'!CC10</f>
        <v>-8.5336252586010577</v>
      </c>
      <c r="CN10" s="245">
        <f>'Table 5_Benchmark &amp; Inputs'!CD10</f>
        <v>-6.3404235679692782</v>
      </c>
      <c r="CO10" s="245">
        <f>'Table 5_Benchmark &amp; Inputs'!CE10</f>
        <v>-5.3376709607506507</v>
      </c>
      <c r="CP10" s="245">
        <f>'Table 5_Benchmark &amp; Inputs'!CF10</f>
        <v>-5.5998951622391715</v>
      </c>
      <c r="CQ10" s="245">
        <f>'Table 5_Benchmark &amp; Inputs'!CG10</f>
        <v>-6.2121134740741892</v>
      </c>
      <c r="CR10" s="245">
        <f>'Table 5_Benchmark &amp; Inputs'!CH10</f>
        <v>-7.7700765856779679</v>
      </c>
      <c r="CS10" s="245">
        <f>'Table 5_Benchmark &amp; Inputs'!CI10</f>
        <v>-10.070134525370726</v>
      </c>
      <c r="CT10" s="245">
        <f>'Table 5_Benchmark &amp; Inputs'!CJ10</f>
        <v>-10.429319131242622</v>
      </c>
      <c r="CU10" s="245">
        <f>'Table 5_Benchmark &amp; Inputs'!CK10</f>
        <v>-8.9556412223548083</v>
      </c>
      <c r="CV10" s="245">
        <f>'Table 5_Benchmark &amp; Inputs'!CL10</f>
        <v>-5.1493316971970771</v>
      </c>
      <c r="CW10" s="245">
        <f>'Table 5_Benchmark &amp; Inputs'!CM10</f>
        <v>-0.64651128970882887</v>
      </c>
      <c r="CX10" s="245">
        <f>'Table 5_Benchmark &amp; Inputs'!CN10</f>
        <v>4.5740170926019932</v>
      </c>
      <c r="CY10" s="245">
        <f>'Table 5_Benchmark &amp; Inputs'!CO10</f>
        <v>7.0059067552007654</v>
      </c>
      <c r="CZ10" s="245">
        <f>'Table 5_Benchmark &amp; Inputs'!CP10</f>
        <v>5.7063277514061355</v>
      </c>
      <c r="DA10" s="245">
        <f>'Table 5_Benchmark &amp; Inputs'!CQ10</f>
        <v>6.3894608268761903</v>
      </c>
      <c r="DB10" s="245">
        <f>'Table 5_Benchmark &amp; Inputs'!CR10</f>
        <v>4.83344128831963</v>
      </c>
      <c r="DC10" s="245">
        <f>'Table 5_Benchmark &amp; Inputs'!CS10</f>
        <v>5.9453038649928942</v>
      </c>
      <c r="DD10" s="245">
        <f>'Table 5_Benchmark &amp; Inputs'!CT10</f>
        <v>6.5667700038531969</v>
      </c>
      <c r="DE10" s="245">
        <f>'Table 5_Benchmark &amp; Inputs'!CU10</f>
        <v>5.5172546685547941</v>
      </c>
      <c r="DF10" s="245">
        <f>'Table 5_Benchmark &amp; Inputs'!CV10</f>
        <v>5.8163478840977101</v>
      </c>
      <c r="DG10" s="245">
        <f>'Table 5_Benchmark &amp; Inputs'!CW10</f>
        <v>5.5190865072957678</v>
      </c>
      <c r="DH10" s="245">
        <f>'Table 5_Benchmark &amp; Inputs'!CX10</f>
        <v>7.9626384633627003</v>
      </c>
      <c r="DI10" s="245">
        <f>'Table 5_Benchmark &amp; Inputs'!CY10</f>
        <v>10.265704927134536</v>
      </c>
      <c r="DJ10" s="245">
        <f>'Table 5_Benchmark &amp; Inputs'!CZ10</f>
        <v>10.531458310110466</v>
      </c>
      <c r="DK10" s="245">
        <f>'Table 5_Benchmark &amp; Inputs'!DA10</f>
        <v>9.3103112099179377</v>
      </c>
      <c r="DL10" s="245">
        <f>'Table 5_Benchmark &amp; Inputs'!DB10</f>
        <v>8.1522884117334584</v>
      </c>
      <c r="DM10" s="245">
        <f>'Table 5_Benchmark &amp; Inputs'!DC10</f>
        <v>6.0465689709236274</v>
      </c>
      <c r="DN10" s="245">
        <f>'Table 5_Benchmark &amp; Inputs'!DD10</f>
        <v>6.5334368126195681</v>
      </c>
      <c r="DO10" s="245">
        <f>'Table 5_Benchmark &amp; Inputs'!DE10</f>
        <v>6.9772622464275527</v>
      </c>
      <c r="DP10" s="245">
        <f>'Table 5_Benchmark &amp; Inputs'!DF10</f>
        <v>5.5443995151259671</v>
      </c>
      <c r="DQ10" s="245">
        <f>'Table 5_Benchmark &amp; Inputs'!DG10</f>
        <v>6.1840028289338687</v>
      </c>
      <c r="DR10" s="245">
        <f>'Table 5_Benchmark &amp; Inputs'!DH10</f>
        <v>5.0351853485075493</v>
      </c>
      <c r="DS10" s="245">
        <f>'Table 5_Benchmark &amp; Inputs'!DI10</f>
        <v>5.7414548158824257</v>
      </c>
      <c r="DT10" s="245">
        <f>'Table 5_Benchmark &amp; Inputs'!DJ10</f>
        <v>6.1378388910241011</v>
      </c>
      <c r="DU10" s="245">
        <f>'Table 5_Benchmark &amp; Inputs'!DK10</f>
        <v>5.0593508157637768</v>
      </c>
      <c r="DV10" s="245">
        <f>'Table 5_Benchmark &amp; Inputs'!DL10</f>
        <v>4.20675511213443</v>
      </c>
      <c r="DW10" s="245">
        <f>'Table 5_Benchmark &amp; Inputs'!DM10</f>
        <v>2.5303120831467036</v>
      </c>
      <c r="DX10" s="245">
        <f>'Table 5_Benchmark &amp; Inputs'!DN10</f>
        <v>2.5547358751523288</v>
      </c>
      <c r="DY10" s="245">
        <f>'Table 5_Benchmark &amp; Inputs'!DO10</f>
        <v>3.259357986175647</v>
      </c>
      <c r="DZ10" s="245">
        <f>'Table 5_Benchmark &amp; Inputs'!DP10</f>
        <v>4.4418910814956476</v>
      </c>
      <c r="EA10" s="245">
        <f>'Table 5_Benchmark &amp; Inputs'!DQ10</f>
        <v>4.3423541789254303</v>
      </c>
      <c r="EB10" s="245">
        <f>'Table 5_Benchmark &amp; Inputs'!DR10</f>
        <v>4.1788620314876743</v>
      </c>
      <c r="EC10" s="245">
        <f>'Table 5_Benchmark &amp; Inputs'!DS10</f>
        <v>4.295630591621399</v>
      </c>
      <c r="ED10" s="245">
        <f>'Table 5_Benchmark &amp; Inputs'!DT10</f>
        <v>4.2522662059265004</v>
      </c>
      <c r="EE10" s="245">
        <f>'Table 5_Benchmark &amp; Inputs'!DU10</f>
        <v>5.770419079005868</v>
      </c>
      <c r="EF10" s="245">
        <f>'Table 5_Benchmark &amp; Inputs'!DV10</f>
        <v>5.3938541566810843</v>
      </c>
      <c r="EG10" s="245">
        <f>'Table 5_Benchmark &amp; Inputs'!DW10</f>
        <v>4.4191998417624321</v>
      </c>
      <c r="EH10" s="245">
        <f>'Table 5_Benchmark &amp; Inputs'!DX10</f>
        <v>3.5683540647355692</v>
      </c>
      <c r="EI10" s="245">
        <f>'Table 5_Benchmark &amp; Inputs'!DY10</f>
        <v>3.3367574683277357</v>
      </c>
      <c r="EJ10" s="245">
        <f>'Table 5_Benchmark &amp; Inputs'!DZ10</f>
        <v>5.8550691337118561</v>
      </c>
      <c r="EK10" s="245">
        <f>'Table 5_Benchmark &amp; Inputs'!EA10</f>
        <v>9.4258629397665992</v>
      </c>
      <c r="EL10" s="245"/>
      <c r="EM10" s="245"/>
      <c r="EN10" s="245"/>
      <c r="EO10" s="245"/>
      <c r="EP10" s="245"/>
    </row>
    <row r="11" spans="1:175" s="108" customFormat="1" ht="14.4" customHeight="1" x14ac:dyDescent="0.3">
      <c r="A11" s="239"/>
      <c r="B11" s="116" t="s">
        <v>148</v>
      </c>
      <c r="C11" s="13" t="s">
        <v>149</v>
      </c>
      <c r="D11" s="168" t="s">
        <v>144</v>
      </c>
      <c r="E11" s="191" t="s">
        <v>189</v>
      </c>
      <c r="F11" s="192">
        <f>'Table 6_Correlations &amp; Weights'!V25</f>
        <v>0.2992837883364774</v>
      </c>
      <c r="G11" s="192">
        <f t="shared" si="0"/>
        <v>0.41770485156176018</v>
      </c>
      <c r="H11" s="192">
        <f t="shared" si="1"/>
        <v>0.49263038203435289</v>
      </c>
      <c r="I11" s="116" t="s">
        <v>145</v>
      </c>
      <c r="J11" s="116" t="s">
        <v>146</v>
      </c>
      <c r="K11" s="116" t="s">
        <v>147</v>
      </c>
      <c r="L11" s="116">
        <v>31080</v>
      </c>
      <c r="M11" s="276">
        <v>33694</v>
      </c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45">
        <f>'Table 5_Benchmark &amp; Inputs'!X11</f>
        <v>-1.6252054635121822</v>
      </c>
      <c r="AI11" s="245">
        <f>'Table 5_Benchmark &amp; Inputs'!Y11</f>
        <v>-0.80091387057558039</v>
      </c>
      <c r="AJ11" s="245">
        <f>'Table 5_Benchmark &amp; Inputs'!Z11</f>
        <v>-0.1593013211258906</v>
      </c>
      <c r="AK11" s="245">
        <f>'Table 5_Benchmark &amp; Inputs'!AA11</f>
        <v>3.1310935942288162E-2</v>
      </c>
      <c r="AL11" s="245">
        <f>'Table 5_Benchmark &amp; Inputs'!AB11</f>
        <v>0.58164582113711716</v>
      </c>
      <c r="AM11" s="245">
        <f>'Table 5_Benchmark &amp; Inputs'!AC11</f>
        <v>1.6288129416477097</v>
      </c>
      <c r="AN11" s="245">
        <f>'Table 5_Benchmark &amp; Inputs'!AD11</f>
        <v>0.55932590748087629</v>
      </c>
      <c r="AO11" s="245">
        <f>'Table 5_Benchmark &amp; Inputs'!AE11</f>
        <v>0.35522056355830733</v>
      </c>
      <c r="AP11" s="245">
        <f>'Table 5_Benchmark &amp; Inputs'!AF11</f>
        <v>5.7980933913890767E-2</v>
      </c>
      <c r="AQ11" s="245">
        <f>'Table 5_Benchmark &amp; Inputs'!AG11</f>
        <v>-0.57671136526251532</v>
      </c>
      <c r="AR11" s="245">
        <f>'Table 5_Benchmark &amp; Inputs'!AH11</f>
        <v>1.4561492609080053</v>
      </c>
      <c r="AS11" s="245">
        <f>'Table 5_Benchmark &amp; Inputs'!AI11</f>
        <v>2.4764157180922881</v>
      </c>
      <c r="AT11" s="245">
        <f>'Table 5_Benchmark &amp; Inputs'!AJ11</f>
        <v>2.2002333460366041</v>
      </c>
      <c r="AU11" s="245">
        <f>'Table 5_Benchmark &amp; Inputs'!AK11</f>
        <v>3.8404922858458188</v>
      </c>
      <c r="AV11" s="245">
        <f>'Table 5_Benchmark &amp; Inputs'!AL11</f>
        <v>3.6908527751750819</v>
      </c>
      <c r="AW11" s="245">
        <f>'Table 5_Benchmark &amp; Inputs'!AM11</f>
        <v>4.0180320057262113</v>
      </c>
      <c r="AX11" s="245">
        <f>'Table 5_Benchmark &amp; Inputs'!AN11</f>
        <v>5.663522871461165</v>
      </c>
      <c r="AY11" s="245">
        <f>'Table 5_Benchmark &amp; Inputs'!AO11</f>
        <v>5.5379502655306547</v>
      </c>
      <c r="AZ11" s="245">
        <f>'Table 5_Benchmark &amp; Inputs'!AP11</f>
        <v>6.0016105407821145</v>
      </c>
      <c r="BA11" s="245">
        <f>'Table 5_Benchmark &amp; Inputs'!AQ11</f>
        <v>6.1866431372556079</v>
      </c>
      <c r="BB11" s="245">
        <f>'Table 5_Benchmark &amp; Inputs'!AR11</f>
        <v>6.6999440802372012</v>
      </c>
      <c r="BC11" s="245">
        <f>'Table 5_Benchmark &amp; Inputs'!AS11</f>
        <v>7.514310968742226</v>
      </c>
      <c r="BD11" s="245">
        <f>'Table 5_Benchmark &amp; Inputs'!AT11</f>
        <v>7.6321356145648442</v>
      </c>
      <c r="BE11" s="245">
        <f>'Table 5_Benchmark &amp; Inputs'!AU11</f>
        <v>8.4238408465922348</v>
      </c>
      <c r="BF11" s="245">
        <f>'Table 5_Benchmark &amp; Inputs'!AV11</f>
        <v>9.0207086345874554</v>
      </c>
      <c r="BG11" s="245">
        <f>'Table 5_Benchmark &amp; Inputs'!AW11</f>
        <v>10.126999189764218</v>
      </c>
      <c r="BH11" s="245">
        <f>'Table 5_Benchmark &amp; Inputs'!AX11</f>
        <v>11.062316423172547</v>
      </c>
      <c r="BI11" s="245">
        <f>'Table 5_Benchmark &amp; Inputs'!AY11</f>
        <v>11.02790198437468</v>
      </c>
      <c r="BJ11" s="245">
        <f>'Table 5_Benchmark &amp; Inputs'!AZ11</f>
        <v>9.6990555317371072</v>
      </c>
      <c r="BK11" s="245">
        <f>'Table 5_Benchmark &amp; Inputs'!BA11</f>
        <v>8.2677035493300721</v>
      </c>
      <c r="BL11" s="245">
        <f>'Table 5_Benchmark &amp; Inputs'!BB11</f>
        <v>9.5392051874174424</v>
      </c>
      <c r="BM11" s="245">
        <f>'Table 5_Benchmark &amp; Inputs'!BC11</f>
        <v>10.681018236041922</v>
      </c>
      <c r="BN11" s="245">
        <f>'Table 5_Benchmark &amp; Inputs'!BD11</f>
        <v>12.308087148626957</v>
      </c>
      <c r="BO11" s="245">
        <f>'Table 5_Benchmark &amp; Inputs'!BE11</f>
        <v>11.675982122518514</v>
      </c>
      <c r="BP11" s="245">
        <f>'Table 5_Benchmark &amp; Inputs'!BF11</f>
        <v>8.9187336451697874</v>
      </c>
      <c r="BQ11" s="245">
        <f>'Table 5_Benchmark &amp; Inputs'!BG11</f>
        <v>6.3507834374059557</v>
      </c>
      <c r="BR11" s="245">
        <f>'Table 5_Benchmark &amp; Inputs'!BH11</f>
        <v>4.1108237152328515</v>
      </c>
      <c r="BS11" s="245">
        <f>'Table 5_Benchmark &amp; Inputs'!BI11</f>
        <v>3.3944634103531808</v>
      </c>
      <c r="BT11" s="245">
        <f>'Table 5_Benchmark &amp; Inputs'!BJ11</f>
        <v>2.5295914861323823</v>
      </c>
      <c r="BU11" s="245">
        <f>'Table 5_Benchmark &amp; Inputs'!BK11</f>
        <v>3.4500870910180703</v>
      </c>
      <c r="BV11" s="245">
        <f>'Table 5_Benchmark &amp; Inputs'!BL11</f>
        <v>4.9052557908528076</v>
      </c>
      <c r="BW11" s="245">
        <f>'Table 5_Benchmark &amp; Inputs'!BM11</f>
        <v>7.2919003939576985</v>
      </c>
      <c r="BX11" s="245">
        <f>'Table 5_Benchmark &amp; Inputs'!BN11</f>
        <v>10.787191075644621</v>
      </c>
      <c r="BY11" s="245">
        <f>'Table 5_Benchmark &amp; Inputs'!BO11</f>
        <v>12.145327960377076</v>
      </c>
      <c r="BZ11" s="245">
        <f>'Table 5_Benchmark &amp; Inputs'!BP11</f>
        <v>12.619840562726258</v>
      </c>
      <c r="CA11" s="245">
        <f>'Table 5_Benchmark &amp; Inputs'!BQ11</f>
        <v>12.148354405348751</v>
      </c>
      <c r="CB11" s="245">
        <f>'Table 5_Benchmark &amp; Inputs'!BR11</f>
        <v>10.312194605955389</v>
      </c>
      <c r="CC11" s="245">
        <f>'Table 5_Benchmark &amp; Inputs'!BS11</f>
        <v>9.3410040654288817</v>
      </c>
      <c r="CD11" s="245">
        <f>'Table 5_Benchmark &amp; Inputs'!BT11</f>
        <v>9.2741303758266334</v>
      </c>
      <c r="CE11" s="245">
        <f>'Table 5_Benchmark &amp; Inputs'!BU11</f>
        <v>10.04400946989767</v>
      </c>
      <c r="CF11" s="245">
        <f>'Table 5_Benchmark &amp; Inputs'!BV11</f>
        <v>8.9891017154435406</v>
      </c>
      <c r="CG11" s="245">
        <f>'Table 5_Benchmark &amp; Inputs'!BW11</f>
        <v>6.7118664656506848</v>
      </c>
      <c r="CH11" s="245">
        <f>'Table 5_Benchmark &amp; Inputs'!BX11</f>
        <v>2.8192239671895742</v>
      </c>
      <c r="CI11" s="245">
        <f>'Table 5_Benchmark &amp; Inputs'!BY11</f>
        <v>-3.1175355506371822</v>
      </c>
      <c r="CJ11" s="245">
        <f>'Table 5_Benchmark &amp; Inputs'!BZ11</f>
        <v>-5.514432121326025</v>
      </c>
      <c r="CK11" s="245">
        <f>'Table 5_Benchmark &amp; Inputs'!CA11</f>
        <v>-6.5053911055996334</v>
      </c>
      <c r="CL11" s="245">
        <f>'Table 5_Benchmark &amp; Inputs'!CB11</f>
        <v>-6.6258512382630776</v>
      </c>
      <c r="CM11" s="245">
        <f>'Table 5_Benchmark &amp; Inputs'!CC11</f>
        <v>-5.9866954067160281</v>
      </c>
      <c r="CN11" s="245">
        <f>'Table 5_Benchmark &amp; Inputs'!CD11</f>
        <v>-6.2456002514047881</v>
      </c>
      <c r="CO11" s="245">
        <f>'Table 5_Benchmark &amp; Inputs'!CE11</f>
        <v>-7.0365214225345234</v>
      </c>
      <c r="CP11" s="245">
        <f>'Table 5_Benchmark &amp; Inputs'!CF11</f>
        <v>-8.7787328298661524</v>
      </c>
      <c r="CQ11" s="245">
        <f>'Table 5_Benchmark &amp; Inputs'!CG11</f>
        <v>-10.275387918202924</v>
      </c>
      <c r="CR11" s="245">
        <f>'Table 5_Benchmark &amp; Inputs'!CH11</f>
        <v>-12.401838502327745</v>
      </c>
      <c r="CS11" s="245">
        <f>'Table 5_Benchmark &amp; Inputs'!CI11</f>
        <v>-15.460689337319542</v>
      </c>
      <c r="CT11" s="245">
        <f>'Table 5_Benchmark &amp; Inputs'!CJ11</f>
        <v>-16.292598240044946</v>
      </c>
      <c r="CU11" s="245">
        <f>'Table 5_Benchmark &amp; Inputs'!CK11</f>
        <v>-15.299699892058113</v>
      </c>
      <c r="CV11" s="245">
        <f>'Table 5_Benchmark &amp; Inputs'!CL11</f>
        <v>-12.651561549177831</v>
      </c>
      <c r="CW11" s="245">
        <f>'Table 5_Benchmark &amp; Inputs'!CM11</f>
        <v>-8.3863510272383532</v>
      </c>
      <c r="CX11" s="245">
        <f>'Table 5_Benchmark &amp; Inputs'!CN11</f>
        <v>-3.7544516138315656</v>
      </c>
      <c r="CY11" s="245">
        <f>'Table 5_Benchmark &amp; Inputs'!CO11</f>
        <v>-1.5095865318937081</v>
      </c>
      <c r="CZ11" s="245">
        <f>'Table 5_Benchmark &amp; Inputs'!CP11</f>
        <v>-0.87935924924592868</v>
      </c>
      <c r="DA11" s="245">
        <f>'Table 5_Benchmark &amp; Inputs'!CQ11</f>
        <v>1.3651488456056549</v>
      </c>
      <c r="DB11" s="245">
        <f>'Table 5_Benchmark &amp; Inputs'!CR11</f>
        <v>1.9872741106346985</v>
      </c>
      <c r="DC11" s="245">
        <f>'Table 5_Benchmark &amp; Inputs'!CS11</f>
        <v>4.7766427338832376</v>
      </c>
      <c r="DD11" s="245">
        <f>'Table 5_Benchmark &amp; Inputs'!CT11</f>
        <v>6.2879354886867356</v>
      </c>
      <c r="DE11" s="245">
        <f>'Table 5_Benchmark &amp; Inputs'!CU11</f>
        <v>5.1385274470585891</v>
      </c>
      <c r="DF11" s="245">
        <f>'Table 5_Benchmark &amp; Inputs'!CV11</f>
        <v>4.0095698978016081</v>
      </c>
      <c r="DG11" s="245">
        <f>'Table 5_Benchmark &amp; Inputs'!CW11</f>
        <v>1.376155515552038</v>
      </c>
      <c r="DH11" s="245">
        <f>'Table 5_Benchmark &amp; Inputs'!CX11</f>
        <v>1.78541864619545</v>
      </c>
      <c r="DI11" s="245">
        <f>'Table 5_Benchmark &amp; Inputs'!CY11</f>
        <v>2.5057864845829019</v>
      </c>
      <c r="DJ11" s="245">
        <f>'Table 5_Benchmark &amp; Inputs'!CZ11</f>
        <v>2.6073016571955305</v>
      </c>
      <c r="DK11" s="245">
        <f>'Table 5_Benchmark &amp; Inputs'!DA11</f>
        <v>3.2227250975968222</v>
      </c>
      <c r="DL11" s="245">
        <f>'Table 5_Benchmark &amp; Inputs'!DB11</f>
        <v>3.0017090110381925</v>
      </c>
      <c r="DM11" s="245">
        <f>'Table 5_Benchmark &amp; Inputs'!DC11</f>
        <v>2.9129273882797753</v>
      </c>
      <c r="DN11" s="245">
        <f>'Table 5_Benchmark &amp; Inputs'!DD11</f>
        <v>4.1967145721243115</v>
      </c>
      <c r="DO11" s="245">
        <f>'Table 5_Benchmark &amp; Inputs'!DE11</f>
        <v>5.2113092839577737</v>
      </c>
      <c r="DP11" s="245">
        <f>'Table 5_Benchmark &amp; Inputs'!DF11</f>
        <v>5.0220081483101433</v>
      </c>
      <c r="DQ11" s="245">
        <f>'Table 5_Benchmark &amp; Inputs'!DG11</f>
        <v>5.3005379693722325</v>
      </c>
      <c r="DR11" s="245">
        <f>'Table 5_Benchmark &amp; Inputs'!DH11</f>
        <v>5.2509942544510588</v>
      </c>
      <c r="DS11" s="245">
        <f>'Table 5_Benchmark &amp; Inputs'!DI11</f>
        <v>5.9118184325168199</v>
      </c>
      <c r="DT11" s="245">
        <f>'Table 5_Benchmark &amp; Inputs'!DJ11</f>
        <v>5.8730031316673719</v>
      </c>
      <c r="DU11" s="245">
        <f>'Table 5_Benchmark &amp; Inputs'!DK11</f>
        <v>5.3144791600063757</v>
      </c>
      <c r="DV11" s="245">
        <f>'Table 5_Benchmark &amp; Inputs'!DL11</f>
        <v>4.400946920011207</v>
      </c>
      <c r="DW11" s="245">
        <f>'Table 5_Benchmark &amp; Inputs'!DM11</f>
        <v>3.0009544261069965</v>
      </c>
      <c r="DX11" s="245">
        <f>'Table 5_Benchmark &amp; Inputs'!DN11</f>
        <v>3.6712530880207006</v>
      </c>
      <c r="DY11" s="245">
        <f>'Table 5_Benchmark &amp; Inputs'!DO11</f>
        <v>4.8231634039382802</v>
      </c>
      <c r="DZ11" s="245">
        <f>'Table 5_Benchmark &amp; Inputs'!DP11</f>
        <v>6.0953904360957312</v>
      </c>
      <c r="EA11" s="245">
        <f>'Table 5_Benchmark &amp; Inputs'!DQ11</f>
        <v>6.2224603483552929</v>
      </c>
      <c r="EB11" s="245">
        <f>'Table 5_Benchmark &amp; Inputs'!DR11</f>
        <v>6.03723602093386</v>
      </c>
      <c r="EC11" s="245">
        <f>'Table 5_Benchmark &amp; Inputs'!DS11</f>
        <v>5.204954869311611</v>
      </c>
      <c r="ED11" s="245">
        <f>'Table 5_Benchmark &amp; Inputs'!DT11</f>
        <v>3.1853357671390636</v>
      </c>
      <c r="EE11" s="245">
        <f>'Table 5_Benchmark &amp; Inputs'!DU11</f>
        <v>2.1815448208640071</v>
      </c>
      <c r="EF11" s="245">
        <f>'Table 5_Benchmark &amp; Inputs'!DV11</f>
        <v>-0.91639959496024381</v>
      </c>
      <c r="EG11" s="245">
        <f>'Table 5_Benchmark &amp; Inputs'!DW11</f>
        <v>-3.3488124221351216</v>
      </c>
      <c r="EH11" s="245">
        <f>'Table 5_Benchmark &amp; Inputs'!DX11</f>
        <v>-3.3212460005846212</v>
      </c>
      <c r="EI11" s="245">
        <f>'Table 5_Benchmark &amp; Inputs'!DY11</f>
        <v>-1.7653577755482035</v>
      </c>
      <c r="EJ11" s="245">
        <f>'Table 5_Benchmark &amp; Inputs'!DZ11</f>
        <v>5.0922535050840096</v>
      </c>
      <c r="EK11" s="245">
        <f>'Table 5_Benchmark &amp; Inputs'!EA11</f>
        <v>12.274310195344098</v>
      </c>
      <c r="EL11" s="245"/>
      <c r="EM11" s="245"/>
      <c r="EN11" s="245"/>
      <c r="EO11" s="245"/>
      <c r="EP11" s="245"/>
    </row>
    <row r="12" spans="1:175" s="108" customFormat="1" x14ac:dyDescent="0.3">
      <c r="A12" s="239"/>
      <c r="B12" s="193" t="s">
        <v>152</v>
      </c>
      <c r="C12" s="13" t="s">
        <v>153</v>
      </c>
      <c r="D12" s="168" t="s">
        <v>144</v>
      </c>
      <c r="E12" s="191" t="s">
        <v>189</v>
      </c>
      <c r="F12" s="192">
        <f>'Table 6_Correlations &amp; Weights'!V25</f>
        <v>0.2992837883364774</v>
      </c>
      <c r="G12" s="192">
        <f t="shared" si="0"/>
        <v>0.41770485156176018</v>
      </c>
      <c r="H12" s="192">
        <f t="shared" si="1"/>
        <v>0.49263038203435289</v>
      </c>
      <c r="I12" s="116" t="s">
        <v>145</v>
      </c>
      <c r="J12" s="116" t="s">
        <v>146</v>
      </c>
      <c r="K12" s="116" t="s">
        <v>147</v>
      </c>
      <c r="L12" s="116">
        <v>37980</v>
      </c>
      <c r="M12" s="276">
        <v>33694</v>
      </c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45">
        <f>'Table 5_Benchmark &amp; Inputs'!X12</f>
        <v>7.5876362746590233</v>
      </c>
      <c r="AI12" s="245">
        <f>'Table 5_Benchmark &amp; Inputs'!Y12</f>
        <v>9.3624330358470971</v>
      </c>
      <c r="AJ12" s="245">
        <f>'Table 5_Benchmark &amp; Inputs'!Z12</f>
        <v>10.5501845190176</v>
      </c>
      <c r="AK12" s="245">
        <f>'Table 5_Benchmark &amp; Inputs'!AA12</f>
        <v>11.412292299601482</v>
      </c>
      <c r="AL12" s="245">
        <f>'Table 5_Benchmark &amp; Inputs'!AB12</f>
        <v>11.391494978070977</v>
      </c>
      <c r="AM12" s="245">
        <f>'Table 5_Benchmark &amp; Inputs'!AC12</f>
        <v>11.570225000463948</v>
      </c>
      <c r="AN12" s="245">
        <f>'Table 5_Benchmark &amp; Inputs'!AD12</f>
        <v>9.1897709218936718</v>
      </c>
      <c r="AO12" s="245">
        <f>'Table 5_Benchmark &amp; Inputs'!AE12</f>
        <v>6.5561402840327574</v>
      </c>
      <c r="AP12" s="245">
        <f>'Table 5_Benchmark &amp; Inputs'!AF12</f>
        <v>3.9036990065329742</v>
      </c>
      <c r="AQ12" s="245">
        <f>'Table 5_Benchmark &amp; Inputs'!AG12</f>
        <v>1.0933883498457524</v>
      </c>
      <c r="AR12" s="245">
        <f>'Table 5_Benchmark &amp; Inputs'!AH12</f>
        <v>1.5351147182083107</v>
      </c>
      <c r="AS12" s="245">
        <f>'Table 5_Benchmark &amp; Inputs'!AI12</f>
        <v>2.9443052168849473</v>
      </c>
      <c r="AT12" s="245">
        <f>'Table 5_Benchmark &amp; Inputs'!AJ12</f>
        <v>3.9707052737487327</v>
      </c>
      <c r="AU12" s="245">
        <f>'Table 5_Benchmark &amp; Inputs'!AK12</f>
        <v>6.3974648000468424</v>
      </c>
      <c r="AV12" s="245">
        <f>'Table 5_Benchmark &amp; Inputs'!AL12</f>
        <v>5.9970295306398764</v>
      </c>
      <c r="AW12" s="245">
        <f>'Table 5_Benchmark &amp; Inputs'!AM12</f>
        <v>4.8894949835649344</v>
      </c>
      <c r="AX12" s="245">
        <f>'Table 5_Benchmark &amp; Inputs'!AN12</f>
        <v>3.9781787973203961</v>
      </c>
      <c r="AY12" s="245">
        <f>'Table 5_Benchmark &amp; Inputs'!AO12</f>
        <v>2.5947215309340517</v>
      </c>
      <c r="AZ12" s="245">
        <f>'Table 5_Benchmark &amp; Inputs'!AP12</f>
        <v>2.8003759263317782</v>
      </c>
      <c r="BA12" s="245">
        <f>'Table 5_Benchmark &amp; Inputs'!AQ12</f>
        <v>3.0804885616861166</v>
      </c>
      <c r="BB12" s="245">
        <f>'Table 5_Benchmark &amp; Inputs'!AR12</f>
        <v>5.3027966562393161</v>
      </c>
      <c r="BC12" s="245">
        <f>'Table 5_Benchmark &amp; Inputs'!AS12</f>
        <v>7.5875817937924621</v>
      </c>
      <c r="BD12" s="245">
        <f>'Table 5_Benchmark &amp; Inputs'!AT12</f>
        <v>9.1013055780486116</v>
      </c>
      <c r="BE12" s="245">
        <f>'Table 5_Benchmark &amp; Inputs'!AU12</f>
        <v>10.714788127442286</v>
      </c>
      <c r="BF12" s="245">
        <f>'Table 5_Benchmark &amp; Inputs'!AV12</f>
        <v>10.740785481308309</v>
      </c>
      <c r="BG12" s="245">
        <f>'Table 5_Benchmark &amp; Inputs'!AW12</f>
        <v>9.8251911811342652</v>
      </c>
      <c r="BH12" s="245">
        <f>'Table 5_Benchmark &amp; Inputs'!AX12</f>
        <v>8.0655386864491234</v>
      </c>
      <c r="BI12" s="245">
        <f>'Table 5_Benchmark &amp; Inputs'!AY12</f>
        <v>5.8293528212589214</v>
      </c>
      <c r="BJ12" s="245">
        <f>'Table 5_Benchmark &amp; Inputs'!AZ12</f>
        <v>2.2291274486816346</v>
      </c>
      <c r="BK12" s="245">
        <f>'Table 5_Benchmark &amp; Inputs'!BA12</f>
        <v>-0.84643517954485026</v>
      </c>
      <c r="BL12" s="245">
        <f>'Table 5_Benchmark &amp; Inputs'!BB12</f>
        <v>-0.9327439723531904</v>
      </c>
      <c r="BM12" s="245">
        <f>'Table 5_Benchmark &amp; Inputs'!BC12</f>
        <v>-0.85228839537060219</v>
      </c>
      <c r="BN12" s="245">
        <f>'Table 5_Benchmark &amp; Inputs'!BD12</f>
        <v>1.1744187986273755</v>
      </c>
      <c r="BO12" s="245">
        <f>'Table 5_Benchmark &amp; Inputs'!BE12</f>
        <v>3.8348567582002309</v>
      </c>
      <c r="BP12" s="245">
        <f>'Table 5_Benchmark &amp; Inputs'!BF12</f>
        <v>4.6488006966881583</v>
      </c>
      <c r="BQ12" s="245">
        <f>'Table 5_Benchmark &amp; Inputs'!BG12</f>
        <v>5.7694869242595441</v>
      </c>
      <c r="BR12" s="245">
        <f>'Table 5_Benchmark &amp; Inputs'!BH12</f>
        <v>5.9829178156557639</v>
      </c>
      <c r="BS12" s="245">
        <f>'Table 5_Benchmark &amp; Inputs'!BI12</f>
        <v>5.6561150534686178</v>
      </c>
      <c r="BT12" s="245">
        <f>'Table 5_Benchmark &amp; Inputs'!BJ12</f>
        <v>5.4415650542615293</v>
      </c>
      <c r="BU12" s="245">
        <f>'Table 5_Benchmark &amp; Inputs'!BK12</f>
        <v>6.6633787908187276</v>
      </c>
      <c r="BV12" s="245">
        <f>'Table 5_Benchmark &amp; Inputs'!BL12</f>
        <v>8.1200574198405544</v>
      </c>
      <c r="BW12" s="245">
        <f>'Table 5_Benchmark &amp; Inputs'!BM12</f>
        <v>10.102568049888166</v>
      </c>
      <c r="BX12" s="245">
        <f>'Table 5_Benchmark &amp; Inputs'!BN12</f>
        <v>12.116776240182773</v>
      </c>
      <c r="BY12" s="245">
        <f>'Table 5_Benchmark &amp; Inputs'!BO12</f>
        <v>11.764721549709623</v>
      </c>
      <c r="BZ12" s="245">
        <f>'Table 5_Benchmark &amp; Inputs'!BP12</f>
        <v>11.941482961152623</v>
      </c>
      <c r="CA12" s="245">
        <f>'Table 5_Benchmark &amp; Inputs'!BQ12</f>
        <v>11.994162287741677</v>
      </c>
      <c r="CB12" s="245">
        <f>'Table 5_Benchmark &amp; Inputs'!BR12</f>
        <v>11.005726159583718</v>
      </c>
      <c r="CC12" s="245">
        <f>'Table 5_Benchmark &amp; Inputs'!BS12</f>
        <v>10.819035115390985</v>
      </c>
      <c r="CD12" s="245">
        <f>'Table 5_Benchmark &amp; Inputs'!BT12</f>
        <v>9.9984842143397614</v>
      </c>
      <c r="CE12" s="245">
        <f>'Table 5_Benchmark &amp; Inputs'!BU12</f>
        <v>9.1670522167793038</v>
      </c>
      <c r="CF12" s="245">
        <f>'Table 5_Benchmark &amp; Inputs'!BV12</f>
        <v>7.4203317519735466</v>
      </c>
      <c r="CG12" s="245">
        <f>'Table 5_Benchmark &amp; Inputs'!BW12</f>
        <v>4.7940721261919919</v>
      </c>
      <c r="CH12" s="245">
        <f>'Table 5_Benchmark &amp; Inputs'!BX12</f>
        <v>1.7204547213565933</v>
      </c>
      <c r="CI12" s="245">
        <f>'Table 5_Benchmark &amp; Inputs'!BY12</f>
        <v>-2.347512795867627</v>
      </c>
      <c r="CJ12" s="245">
        <f>'Table 5_Benchmark &amp; Inputs'!BZ12</f>
        <v>-3.6509010815079241</v>
      </c>
      <c r="CK12" s="245">
        <f>'Table 5_Benchmark &amp; Inputs'!CA12</f>
        <v>-3.436092615535332</v>
      </c>
      <c r="CL12" s="245">
        <f>'Table 5_Benchmark &amp; Inputs'!CB12</f>
        <v>-2.8699049049074308</v>
      </c>
      <c r="CM12" s="245">
        <f>'Table 5_Benchmark &amp; Inputs'!CC12</f>
        <v>-2.5180827046831746</v>
      </c>
      <c r="CN12" s="245">
        <f>'Table 5_Benchmark &amp; Inputs'!CD12</f>
        <v>-2.7833973706286885</v>
      </c>
      <c r="CO12" s="245">
        <f>'Table 5_Benchmark &amp; Inputs'!CE12</f>
        <v>-4.0402095025727958</v>
      </c>
      <c r="CP12" s="245">
        <f>'Table 5_Benchmark &amp; Inputs'!CF12</f>
        <v>-6.6349407463160581</v>
      </c>
      <c r="CQ12" s="245">
        <f>'Table 5_Benchmark &amp; Inputs'!CG12</f>
        <v>-8.88941694702687</v>
      </c>
      <c r="CR12" s="245">
        <f>'Table 5_Benchmark &amp; Inputs'!CH12</f>
        <v>-11.951066993669057</v>
      </c>
      <c r="CS12" s="245">
        <f>'Table 5_Benchmark &amp; Inputs'!CI12</f>
        <v>-14.965579661198955</v>
      </c>
      <c r="CT12" s="245">
        <f>'Table 5_Benchmark &amp; Inputs'!CJ12</f>
        <v>-15.004666035864425</v>
      </c>
      <c r="CU12" s="245">
        <f>'Table 5_Benchmark &amp; Inputs'!CK12</f>
        <v>-13.221225506489665</v>
      </c>
      <c r="CV12" s="245">
        <f>'Table 5_Benchmark &amp; Inputs'!CL12</f>
        <v>-8.8972046129006781</v>
      </c>
      <c r="CW12" s="245">
        <f>'Table 5_Benchmark &amp; Inputs'!CM12</f>
        <v>-4.2055121366387418</v>
      </c>
      <c r="CX12" s="245">
        <f>'Table 5_Benchmark &amp; Inputs'!CN12</f>
        <v>0.28190739159249367</v>
      </c>
      <c r="CY12" s="245">
        <f>'Table 5_Benchmark &amp; Inputs'!CO12</f>
        <v>2.5172153591131545</v>
      </c>
      <c r="CZ12" s="245">
        <f>'Table 5_Benchmark &amp; Inputs'!CP12</f>
        <v>1.5343680262227799</v>
      </c>
      <c r="DA12" s="245">
        <f>'Table 5_Benchmark &amp; Inputs'!CQ12</f>
        <v>2.2370057682535349</v>
      </c>
      <c r="DB12" s="245">
        <f>'Table 5_Benchmark &amp; Inputs'!CR12</f>
        <v>1.4880919691656518</v>
      </c>
      <c r="DC12" s="245">
        <f>'Table 5_Benchmark &amp; Inputs'!CS12</f>
        <v>3.593140691377565</v>
      </c>
      <c r="DD12" s="245">
        <f>'Table 5_Benchmark &amp; Inputs'!CT12</f>
        <v>4.4557954960500785</v>
      </c>
      <c r="DE12" s="245">
        <f>'Table 5_Benchmark &amp; Inputs'!CU12</f>
        <v>3.8054475823781186</v>
      </c>
      <c r="DF12" s="245">
        <f>'Table 5_Benchmark &amp; Inputs'!CV12</f>
        <v>3.8902497927909416</v>
      </c>
      <c r="DG12" s="245">
        <f>'Table 5_Benchmark &amp; Inputs'!CW12</f>
        <v>2.2193041574347392</v>
      </c>
      <c r="DH12" s="245">
        <f>'Table 5_Benchmark &amp; Inputs'!CX12</f>
        <v>4.5810758907286031</v>
      </c>
      <c r="DI12" s="245">
        <f>'Table 5_Benchmark &amp; Inputs'!CY12</f>
        <v>6.9286779721184439</v>
      </c>
      <c r="DJ12" s="245">
        <f>'Table 5_Benchmark &amp; Inputs'!CZ12</f>
        <v>7.1031966749772275</v>
      </c>
      <c r="DK12" s="245">
        <f>'Table 5_Benchmark &amp; Inputs'!DA12</f>
        <v>5.9580312676125526</v>
      </c>
      <c r="DL12" s="245">
        <f>'Table 5_Benchmark &amp; Inputs'!DB12</f>
        <v>3.709755564524976</v>
      </c>
      <c r="DM12" s="245">
        <f>'Table 5_Benchmark &amp; Inputs'!DC12</f>
        <v>1.5536068992384933</v>
      </c>
      <c r="DN12" s="245">
        <f>'Table 5_Benchmark &amp; Inputs'!DD12</f>
        <v>1.5079829587981166</v>
      </c>
      <c r="DO12" s="245">
        <f>'Table 5_Benchmark &amp; Inputs'!DE12</f>
        <v>2.5706203752259937</v>
      </c>
      <c r="DP12" s="245">
        <f>'Table 5_Benchmark &amp; Inputs'!DF12</f>
        <v>2.2554560089895483</v>
      </c>
      <c r="DQ12" s="245">
        <f>'Table 5_Benchmark &amp; Inputs'!DG12</f>
        <v>2.5050524116613397</v>
      </c>
      <c r="DR12" s="245">
        <f>'Table 5_Benchmark &amp; Inputs'!DH12</f>
        <v>2.5079909227118007</v>
      </c>
      <c r="DS12" s="245">
        <f>'Table 5_Benchmark &amp; Inputs'!DI12</f>
        <v>3.5454468057910153</v>
      </c>
      <c r="DT12" s="245">
        <f>'Table 5_Benchmark &amp; Inputs'!DJ12</f>
        <v>4.3006349861646678</v>
      </c>
      <c r="DU12" s="245">
        <f>'Table 5_Benchmark &amp; Inputs'!DK12</f>
        <v>4.0520758712535434</v>
      </c>
      <c r="DV12" s="245">
        <f>'Table 5_Benchmark &amp; Inputs'!DL12</f>
        <v>3.2489869583671114</v>
      </c>
      <c r="DW12" s="245">
        <f>'Table 5_Benchmark &amp; Inputs'!DM12</f>
        <v>1.4323399519086588</v>
      </c>
      <c r="DX12" s="245">
        <f>'Table 5_Benchmark &amp; Inputs'!DN12</f>
        <v>0.91492913809332588</v>
      </c>
      <c r="DY12" s="245">
        <f>'Table 5_Benchmark &amp; Inputs'!DO12</f>
        <v>1.3565904355693486</v>
      </c>
      <c r="DZ12" s="245">
        <f>'Table 5_Benchmark &amp; Inputs'!DP12</f>
        <v>2.2639307466461296</v>
      </c>
      <c r="EA12" s="245">
        <f>'Table 5_Benchmark &amp; Inputs'!DQ12</f>
        <v>2.6066367332387244</v>
      </c>
      <c r="EB12" s="245">
        <f>'Table 5_Benchmark &amp; Inputs'!DR12</f>
        <v>3.346510235244835</v>
      </c>
      <c r="EC12" s="245">
        <f>'Table 5_Benchmark &amp; Inputs'!DS12</f>
        <v>3.5400231985821242</v>
      </c>
      <c r="ED12" s="245">
        <f>'Table 5_Benchmark &amp; Inputs'!DT12</f>
        <v>3.339561672786092</v>
      </c>
      <c r="EE12" s="245">
        <f>'Table 5_Benchmark &amp; Inputs'!DU12</f>
        <v>3.9357115003371024</v>
      </c>
      <c r="EF12" s="245">
        <f>'Table 5_Benchmark &amp; Inputs'!DV12</f>
        <v>2.4739356003141899</v>
      </c>
      <c r="EG12" s="245">
        <f>'Table 5_Benchmark &amp; Inputs'!DW12</f>
        <v>1.41171691573363</v>
      </c>
      <c r="EH12" s="245">
        <f>'Table 5_Benchmark &amp; Inputs'!DX12</f>
        <v>1.0530491925768903</v>
      </c>
      <c r="EI12" s="245">
        <f>'Table 5_Benchmark &amp; Inputs'!DY12</f>
        <v>2.2588826756019178</v>
      </c>
      <c r="EJ12" s="245">
        <f>'Table 5_Benchmark &amp; Inputs'!DZ12</f>
        <v>7.3654006835429335</v>
      </c>
      <c r="EK12" s="245">
        <f>'Table 5_Benchmark &amp; Inputs'!EA12</f>
        <v>13.594484005904159</v>
      </c>
      <c r="EL12" s="245"/>
      <c r="EM12" s="245"/>
      <c r="EN12" s="245"/>
      <c r="EO12" s="245"/>
      <c r="EP12" s="245"/>
    </row>
    <row r="13" spans="1:175" s="108" customFormat="1" x14ac:dyDescent="0.3">
      <c r="A13" s="239"/>
      <c r="B13" s="201" t="s">
        <v>159</v>
      </c>
      <c r="C13" s="202" t="s">
        <v>151</v>
      </c>
      <c r="D13" s="203" t="s">
        <v>156</v>
      </c>
      <c r="E13" s="204" t="s">
        <v>189</v>
      </c>
      <c r="F13" s="205">
        <f>'Table 6_Correlations &amp; Weights'!V26</f>
        <v>0.19363367219930955</v>
      </c>
      <c r="G13" s="205">
        <f>F13/(SUM(F9,F13,F21,F17))</f>
        <v>0.27025093725570526</v>
      </c>
      <c r="H13" s="205">
        <f>G13/SUM(G9,G13,G21)</f>
        <v>0.31872701973090534</v>
      </c>
      <c r="I13" s="201" t="s">
        <v>157</v>
      </c>
      <c r="J13" s="201" t="s">
        <v>146</v>
      </c>
      <c r="K13" s="201" t="s">
        <v>143</v>
      </c>
      <c r="L13" s="201">
        <v>16980</v>
      </c>
      <c r="M13" s="277">
        <v>25658</v>
      </c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2">
        <f>'Table 5_Benchmark &amp; Inputs'!P13</f>
        <v>11.134477734650863</v>
      </c>
      <c r="AA13" s="252">
        <f>'Table 5_Benchmark &amp; Inputs'!Q13</f>
        <v>11.216535118502911</v>
      </c>
      <c r="AB13" s="252">
        <f>'Table 5_Benchmark &amp; Inputs'!R13</f>
        <v>9.1180785868803689</v>
      </c>
      <c r="AC13" s="252">
        <f>'Table 5_Benchmark &amp; Inputs'!S13</f>
        <v>7.0054884273277844</v>
      </c>
      <c r="AD13" s="252">
        <f>'Table 5_Benchmark &amp; Inputs'!T13</f>
        <v>4.8458933247056404</v>
      </c>
      <c r="AE13" s="252">
        <f>'Table 5_Benchmark &amp; Inputs'!U13</f>
        <v>3.1779954185349033</v>
      </c>
      <c r="AF13" s="252">
        <f>'Table 5_Benchmark &amp; Inputs'!V13</f>
        <v>3.3479135421093598</v>
      </c>
      <c r="AG13" s="252">
        <f>'Table 5_Benchmark &amp; Inputs'!W13</f>
        <v>4.2154107896854427</v>
      </c>
      <c r="AH13" s="252">
        <f>'Table 5_Benchmark &amp; Inputs'!X13</f>
        <v>3.5944854871482619</v>
      </c>
      <c r="AI13" s="252">
        <f>'Table 5_Benchmark &amp; Inputs'!Y13</f>
        <v>3.0345455006312396</v>
      </c>
      <c r="AJ13" s="252">
        <f>'Table 5_Benchmark &amp; Inputs'!Z13</f>
        <v>2.4169360088876295</v>
      </c>
      <c r="AK13" s="252">
        <f>'Table 5_Benchmark &amp; Inputs'!AA13</f>
        <v>1.8784002428011968</v>
      </c>
      <c r="AL13" s="252">
        <f>'Table 5_Benchmark &amp; Inputs'!AB13</f>
        <v>1.3801520672940044</v>
      </c>
      <c r="AM13" s="252">
        <f>'Table 5_Benchmark &amp; Inputs'!AC13</f>
        <v>2.6849358535462353</v>
      </c>
      <c r="AN13" s="252">
        <f>'Table 5_Benchmark &amp; Inputs'!AD13</f>
        <v>2.6966652347551148</v>
      </c>
      <c r="AO13" s="252">
        <f>'Table 5_Benchmark &amp; Inputs'!AE13</f>
        <v>1.9105424177427561</v>
      </c>
      <c r="AP13" s="252">
        <f>'Table 5_Benchmark &amp; Inputs'!AF13</f>
        <v>2.6453451779844759</v>
      </c>
      <c r="AQ13" s="252">
        <f>'Table 5_Benchmark &amp; Inputs'!AG13</f>
        <v>2.636070317434589</v>
      </c>
      <c r="AR13" s="252">
        <f>'Table 5_Benchmark &amp; Inputs'!AH13</f>
        <v>3.2346897881851273</v>
      </c>
      <c r="AS13" s="252">
        <f>'Table 5_Benchmark &amp; Inputs'!AI13</f>
        <v>4.3468718604044083</v>
      </c>
      <c r="AT13" s="252">
        <f>'Table 5_Benchmark &amp; Inputs'!AJ13</f>
        <v>3.5655063940145233</v>
      </c>
      <c r="AU13" s="252">
        <f>'Table 5_Benchmark &amp; Inputs'!AK13</f>
        <v>3.050468258609603</v>
      </c>
      <c r="AV13" s="252">
        <f>'Table 5_Benchmark &amp; Inputs'!AL13</f>
        <v>3.2291012739649489</v>
      </c>
      <c r="AW13" s="252">
        <f>'Table 5_Benchmark &amp; Inputs'!AM13</f>
        <v>2.746152700579255</v>
      </c>
      <c r="AX13" s="252">
        <f>'Table 5_Benchmark &amp; Inputs'!AN13</f>
        <v>3.7854184175751171</v>
      </c>
      <c r="AY13" s="252">
        <f>'Table 5_Benchmark &amp; Inputs'!AO13</f>
        <v>4.1907689552361109</v>
      </c>
      <c r="AZ13" s="252">
        <f>'Table 5_Benchmark &amp; Inputs'!AP13</f>
        <v>4.266978952416066</v>
      </c>
      <c r="BA13" s="252">
        <f>'Table 5_Benchmark &amp; Inputs'!AQ13</f>
        <v>4.6857365770206041</v>
      </c>
      <c r="BB13" s="252">
        <f>'Table 5_Benchmark &amp; Inputs'!AR13</f>
        <v>4.5692213476890338</v>
      </c>
      <c r="BC13" s="252">
        <f>'Table 5_Benchmark &amp; Inputs'!AS13</f>
        <v>5.0795383350055321</v>
      </c>
      <c r="BD13" s="252">
        <f>'Table 5_Benchmark &amp; Inputs'!AT13</f>
        <v>4.0960005865734708</v>
      </c>
      <c r="BE13" s="252">
        <f>'Table 5_Benchmark &amp; Inputs'!AU13</f>
        <v>3.1135118916098459</v>
      </c>
      <c r="BF13" s="252">
        <f>'Table 5_Benchmark &amp; Inputs'!AV13</f>
        <v>3.3734472680097367</v>
      </c>
      <c r="BG13" s="252">
        <f>'Table 5_Benchmark &amp; Inputs'!AW13</f>
        <v>1.8207801501206826</v>
      </c>
      <c r="BH13" s="252">
        <f>'Table 5_Benchmark &amp; Inputs'!AX13</f>
        <v>2.6251866802419466</v>
      </c>
      <c r="BI13" s="252">
        <f>'Table 5_Benchmark &amp; Inputs'!AY13</f>
        <v>4.3357104260978057</v>
      </c>
      <c r="BJ13" s="252">
        <f>'Table 5_Benchmark &amp; Inputs'!AZ13</f>
        <v>3.4889804518959808</v>
      </c>
      <c r="BK13" s="252">
        <f>'Table 5_Benchmark &amp; Inputs'!BA13</f>
        <v>6.1101545370428401</v>
      </c>
      <c r="BL13" s="252">
        <f>'Table 5_Benchmark &amp; Inputs'!BB13</f>
        <v>7.1775341452314869</v>
      </c>
      <c r="BM13" s="252">
        <f>'Table 5_Benchmark &amp; Inputs'!BC13</f>
        <v>8.8187074538637251</v>
      </c>
      <c r="BN13" s="252">
        <f>'Table 5_Benchmark &amp; Inputs'!BD13</f>
        <v>11.08883696093725</v>
      </c>
      <c r="BO13" s="252">
        <f>'Table 5_Benchmark &amp; Inputs'!BE13</f>
        <v>10.229710054616767</v>
      </c>
      <c r="BP13" s="252">
        <f>'Table 5_Benchmark &amp; Inputs'!BF13</f>
        <v>11.287136453701574</v>
      </c>
      <c r="BQ13" s="252">
        <f>'Table 5_Benchmark &amp; Inputs'!BG13</f>
        <v>10.448729914343758</v>
      </c>
      <c r="BR13" s="252">
        <f>'Table 5_Benchmark &amp; Inputs'!BH13</f>
        <v>10.703347983654625</v>
      </c>
      <c r="BS13" s="252">
        <f>'Table 5_Benchmark &amp; Inputs'!BI13</f>
        <v>9.9337911878691916</v>
      </c>
      <c r="BT13" s="252">
        <f>'Table 5_Benchmark &amp; Inputs'!BJ13</f>
        <v>8.9635754965758121</v>
      </c>
      <c r="BU13" s="252">
        <f>'Table 5_Benchmark &amp; Inputs'!BK13</f>
        <v>7.7060014888579804</v>
      </c>
      <c r="BV13" s="252">
        <f>'Table 5_Benchmark &amp; Inputs'!BL13</f>
        <v>6.3523893929962201</v>
      </c>
      <c r="BW13" s="252">
        <f>'Table 5_Benchmark &amp; Inputs'!BM13</f>
        <v>8.4169970168715871</v>
      </c>
      <c r="BX13" s="252">
        <f>'Table 5_Benchmark &amp; Inputs'!BN13</f>
        <v>8.0048500500407691</v>
      </c>
      <c r="BY13" s="252">
        <f>'Table 5_Benchmark &amp; Inputs'!BO13</f>
        <v>8.9586206256892105</v>
      </c>
      <c r="BZ13" s="252">
        <f>'Table 5_Benchmark &amp; Inputs'!BP13</f>
        <v>9.6399374656005197</v>
      </c>
      <c r="CA13" s="252">
        <f>'Table 5_Benchmark &amp; Inputs'!BQ13</f>
        <v>8.327378410698941</v>
      </c>
      <c r="CB13" s="252">
        <f>'Table 5_Benchmark &amp; Inputs'!BR13</f>
        <v>8.7338744525943071</v>
      </c>
      <c r="CC13" s="252">
        <f>'Table 5_Benchmark &amp; Inputs'!BS13</f>
        <v>9.0940324563569632</v>
      </c>
      <c r="CD13" s="252">
        <f>'Table 5_Benchmark &amp; Inputs'!BT13</f>
        <v>9.6523097827261601</v>
      </c>
      <c r="CE13" s="252">
        <f>'Table 5_Benchmark &amp; Inputs'!BU13</f>
        <v>10.418842622773111</v>
      </c>
      <c r="CF13" s="252">
        <f>'Table 5_Benchmark &amp; Inputs'!BV13</f>
        <v>9.4255040417983444</v>
      </c>
      <c r="CG13" s="252">
        <f>'Table 5_Benchmark &amp; Inputs'!BW13</f>
        <v>7.059716930437661</v>
      </c>
      <c r="CH13" s="252">
        <f>'Table 5_Benchmark &amp; Inputs'!BX13</f>
        <v>4.519622755886755</v>
      </c>
      <c r="CI13" s="252">
        <f>'Table 5_Benchmark &amp; Inputs'!BY13</f>
        <v>2.2257584328639046</v>
      </c>
      <c r="CJ13" s="252">
        <f>'Table 5_Benchmark &amp; Inputs'!BZ13</f>
        <v>1.4398018105955162</v>
      </c>
      <c r="CK13" s="252">
        <f>'Table 5_Benchmark &amp; Inputs'!CA13</f>
        <v>1.6195384028351096</v>
      </c>
      <c r="CL13" s="252">
        <f>'Table 5_Benchmark &amp; Inputs'!CB13</f>
        <v>0.7199323750612967</v>
      </c>
      <c r="CM13" s="252">
        <f>'Table 5_Benchmark &amp; Inputs'!CC13</f>
        <v>-1.2884954929399828</v>
      </c>
      <c r="CN13" s="252">
        <f>'Table 5_Benchmark &amp; Inputs'!CD13</f>
        <v>-4.0158408489598205</v>
      </c>
      <c r="CO13" s="252">
        <f>'Table 5_Benchmark &amp; Inputs'!CE13</f>
        <v>-7.6676786999861868</v>
      </c>
      <c r="CP13" s="252">
        <f>'Table 5_Benchmark &amp; Inputs'!CF13</f>
        <v>-11.117824627925346</v>
      </c>
      <c r="CQ13" s="252">
        <f>'Table 5_Benchmark &amp; Inputs'!CG13</f>
        <v>-14.378246415041859</v>
      </c>
      <c r="CR13" s="252">
        <f>'Table 5_Benchmark &amp; Inputs'!CH13</f>
        <v>-18.096368208318086</v>
      </c>
      <c r="CS13" s="252">
        <f>'Table 5_Benchmark &amp; Inputs'!CI13</f>
        <v>-19.813440586096885</v>
      </c>
      <c r="CT13" s="252">
        <f>'Table 5_Benchmark &amp; Inputs'!CJ13</f>
        <v>-18.720055604550396</v>
      </c>
      <c r="CU13" s="252">
        <f>'Table 5_Benchmark &amp; Inputs'!CK13</f>
        <v>-15.390214623844042</v>
      </c>
      <c r="CV13" s="252">
        <f>'Table 5_Benchmark &amp; Inputs'!CL13</f>
        <v>-9.3972551606310457</v>
      </c>
      <c r="CW13" s="252">
        <f>'Table 5_Benchmark &amp; Inputs'!CM13</f>
        <v>-5.461674956631148</v>
      </c>
      <c r="CX13" s="252">
        <f>'Table 5_Benchmark &amp; Inputs'!CN13</f>
        <v>-3.3754574846548278</v>
      </c>
      <c r="CY13" s="252">
        <f>'Table 5_Benchmark &amp; Inputs'!CO13</f>
        <v>-4.9100751598633909</v>
      </c>
      <c r="CZ13" s="252">
        <f>'Table 5_Benchmark &amp; Inputs'!CP13</f>
        <v>-7.5999616135366059</v>
      </c>
      <c r="DA13" s="252">
        <f>'Table 5_Benchmark &amp; Inputs'!CQ13</f>
        <v>-7.9566463980736541</v>
      </c>
      <c r="DB13" s="252">
        <f>'Table 5_Benchmark &amp; Inputs'!CR13</f>
        <v>-9.9538338244468623</v>
      </c>
      <c r="DC13" s="252">
        <f>'Table 5_Benchmark &amp; Inputs'!CS13</f>
        <v>-6.8496789114488132</v>
      </c>
      <c r="DD13" s="252">
        <f>'Table 5_Benchmark &amp; Inputs'!CT13</f>
        <v>-3.6351786068215346</v>
      </c>
      <c r="DE13" s="252">
        <f>'Table 5_Benchmark &amp; Inputs'!CU13</f>
        <v>-2.5183159948526095</v>
      </c>
      <c r="DF13" s="252">
        <f>'Table 5_Benchmark &amp; Inputs'!CV13</f>
        <v>0.98991097287491869</v>
      </c>
      <c r="DG13" s="252">
        <f>'Table 5_Benchmark &amp; Inputs'!CW13</f>
        <v>0.9863981337588873</v>
      </c>
      <c r="DH13" s="252">
        <f>'Table 5_Benchmark &amp; Inputs'!CX13</f>
        <v>2.2041050809250082</v>
      </c>
      <c r="DI13" s="252">
        <f>'Table 5_Benchmark &amp; Inputs'!CY13</f>
        <v>5.9512439808668836</v>
      </c>
      <c r="DJ13" s="252">
        <f>'Table 5_Benchmark &amp; Inputs'!CZ13</f>
        <v>8.4009052373913171</v>
      </c>
      <c r="DK13" s="252">
        <f>'Table 5_Benchmark &amp; Inputs'!DA13</f>
        <v>9.8887879999496953</v>
      </c>
      <c r="DL13" s="252">
        <f>'Table 5_Benchmark &amp; Inputs'!DB13</f>
        <v>9.7512049907186977</v>
      </c>
      <c r="DM13" s="252">
        <f>'Table 5_Benchmark &amp; Inputs'!DC13</f>
        <v>8.696886974576099</v>
      </c>
      <c r="DN13" s="252">
        <f>'Table 5_Benchmark &amp; Inputs'!DD13</f>
        <v>7.3394490288217336</v>
      </c>
      <c r="DO13" s="252">
        <f>'Table 5_Benchmark &amp; Inputs'!DE13</f>
        <v>7.2955951180279044</v>
      </c>
      <c r="DP13" s="252">
        <f>'Table 5_Benchmark &amp; Inputs'!DF13</f>
        <v>7.097779406027084</v>
      </c>
      <c r="DQ13" s="252">
        <f>'Table 5_Benchmark &amp; Inputs'!DG13</f>
        <v>5.9494539176364869</v>
      </c>
      <c r="DR13" s="252">
        <f>'Table 5_Benchmark &amp; Inputs'!DH13</f>
        <v>6.2701236129082378</v>
      </c>
      <c r="DS13" s="252">
        <f>'Table 5_Benchmark &amp; Inputs'!DI13</f>
        <v>6.5616299607699311</v>
      </c>
      <c r="DT13" s="252">
        <f>'Table 5_Benchmark &amp; Inputs'!DJ13</f>
        <v>6.7520176864205697</v>
      </c>
      <c r="DU13" s="252">
        <f>'Table 5_Benchmark &amp; Inputs'!DK13</f>
        <v>7.2639505851624433</v>
      </c>
      <c r="DV13" s="252">
        <f>'Table 5_Benchmark &amp; Inputs'!DL13</f>
        <v>7.4008845152167133</v>
      </c>
      <c r="DW13" s="252">
        <f>'Table 5_Benchmark &amp; Inputs'!DM13</f>
        <v>7.7198121878541093</v>
      </c>
      <c r="DX13" s="252">
        <f>'Table 5_Benchmark &amp; Inputs'!DN13</f>
        <v>7.8081999246113902</v>
      </c>
      <c r="DY13" s="252">
        <f>'Table 5_Benchmark &amp; Inputs'!DO13</f>
        <v>7.3434297100055179</v>
      </c>
      <c r="DZ13" s="252">
        <f>'Table 5_Benchmark &amp; Inputs'!DP13</f>
        <v>6.4612818499990547</v>
      </c>
      <c r="EA13" s="252">
        <f>'Table 5_Benchmark &amp; Inputs'!DQ13</f>
        <v>5.5909741126077561</v>
      </c>
      <c r="EB13" s="252">
        <f>'Table 5_Benchmark &amp; Inputs'!DR13</f>
        <v>4.8044024152330111</v>
      </c>
      <c r="EC13" s="252">
        <f>'Table 5_Benchmark &amp; Inputs'!DS13</f>
        <v>4.5683333090598035</v>
      </c>
      <c r="ED13" s="252">
        <f>'Table 5_Benchmark &amp; Inputs'!DT13</f>
        <v>4.1228024955727749</v>
      </c>
      <c r="EE13" s="252">
        <f>'Table 5_Benchmark &amp; Inputs'!DU13</f>
        <v>2.9825922483726544</v>
      </c>
      <c r="EF13" s="252">
        <f>'Table 5_Benchmark &amp; Inputs'!DV13</f>
        <v>2.2490416454958071</v>
      </c>
      <c r="EG13" s="252">
        <f>'Table 5_Benchmark &amp; Inputs'!DW13</f>
        <v>1.7202137969611688</v>
      </c>
      <c r="EH13" s="252">
        <f>'Table 5_Benchmark &amp; Inputs'!DX13</f>
        <v>2.2122935683382021</v>
      </c>
      <c r="EI13" s="252">
        <f>'Table 5_Benchmark &amp; Inputs'!DY13</f>
        <v>3.5526855361138794</v>
      </c>
      <c r="EJ13" s="252">
        <f>'Table 5_Benchmark &amp; Inputs'!DZ13</f>
        <v>3.6659738907272748</v>
      </c>
      <c r="EK13" s="252">
        <f>'Table 5_Benchmark &amp; Inputs'!EA13</f>
        <v>5.9665104747324582</v>
      </c>
      <c r="EL13" s="252"/>
      <c r="EM13" s="252"/>
      <c r="EN13" s="267"/>
      <c r="EO13" s="267"/>
      <c r="EP13" s="267"/>
    </row>
    <row r="14" spans="1:175" s="108" customFormat="1" x14ac:dyDescent="0.3">
      <c r="A14" s="239"/>
      <c r="B14" s="201" t="s">
        <v>161</v>
      </c>
      <c r="C14" s="202" t="s">
        <v>155</v>
      </c>
      <c r="D14" s="203" t="s">
        <v>156</v>
      </c>
      <c r="E14" s="204" t="s">
        <v>189</v>
      </c>
      <c r="F14" s="205">
        <f>'Table 6_Correlations &amp; Weights'!V26</f>
        <v>0.19363367219930955</v>
      </c>
      <c r="G14" s="205">
        <f t="shared" ref="G14:G16" si="2">F14/(SUM(F10,F14,F22,F18))</f>
        <v>0.27025093725570526</v>
      </c>
      <c r="H14" s="205">
        <f t="shared" ref="H14:H16" si="3">G14/SUM(G10,G14,G22)</f>
        <v>0.31872701973090534</v>
      </c>
      <c r="I14" s="201" t="s">
        <v>157</v>
      </c>
      <c r="J14" s="201" t="s">
        <v>146</v>
      </c>
      <c r="K14" s="201" t="s">
        <v>143</v>
      </c>
      <c r="L14" s="201">
        <v>19820</v>
      </c>
      <c r="M14" s="277">
        <v>25658</v>
      </c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2">
        <f>'Table 5_Benchmark &amp; Inputs'!P14</f>
        <v>6.1577070026080385</v>
      </c>
      <c r="AA14" s="252">
        <f>'Table 5_Benchmark &amp; Inputs'!Q14</f>
        <v>6.2661848963428817</v>
      </c>
      <c r="AB14" s="252">
        <f>'Table 5_Benchmark &amp; Inputs'!R14</f>
        <v>5.8361399777092773</v>
      </c>
      <c r="AC14" s="252">
        <f>'Table 5_Benchmark &amp; Inputs'!S14</f>
        <v>5.4849804181259092</v>
      </c>
      <c r="AD14" s="252">
        <f>'Table 5_Benchmark &amp; Inputs'!T14</f>
        <v>4.9280682496600479</v>
      </c>
      <c r="AE14" s="252">
        <f>'Table 5_Benchmark &amp; Inputs'!U14</f>
        <v>4.3926322876165003</v>
      </c>
      <c r="AF14" s="252">
        <f>'Table 5_Benchmark &amp; Inputs'!V14</f>
        <v>4.149882294356833</v>
      </c>
      <c r="AG14" s="252">
        <f>'Table 5_Benchmark &amp; Inputs'!W14</f>
        <v>3.9046016870729394</v>
      </c>
      <c r="AH14" s="252">
        <f>'Table 5_Benchmark &amp; Inputs'!X14</f>
        <v>3.8944724332196374</v>
      </c>
      <c r="AI14" s="252">
        <f>'Table 5_Benchmark &amp; Inputs'!Y14</f>
        <v>4.1334762142224992</v>
      </c>
      <c r="AJ14" s="252">
        <f>'Table 5_Benchmark &amp; Inputs'!Z14</f>
        <v>4.3890326460154441</v>
      </c>
      <c r="AK14" s="252">
        <f>'Table 5_Benchmark &amp; Inputs'!AA14</f>
        <v>4.816845054100396</v>
      </c>
      <c r="AL14" s="252">
        <f>'Table 5_Benchmark &amp; Inputs'!AB14</f>
        <v>5.3383751063344329</v>
      </c>
      <c r="AM14" s="252">
        <f>'Table 5_Benchmark &amp; Inputs'!AC14</f>
        <v>5.9586705224739385</v>
      </c>
      <c r="AN14" s="252">
        <f>'Table 5_Benchmark &amp; Inputs'!AD14</f>
        <v>6.6858711914764415</v>
      </c>
      <c r="AO14" s="252">
        <f>'Table 5_Benchmark &amp; Inputs'!AE14</f>
        <v>7.3246137075191831</v>
      </c>
      <c r="AP14" s="252">
        <f>'Table 5_Benchmark &amp; Inputs'!AF14</f>
        <v>8.0803180904290741</v>
      </c>
      <c r="AQ14" s="252">
        <f>'Table 5_Benchmark &amp; Inputs'!AG14</f>
        <v>8.4660840443720815</v>
      </c>
      <c r="AR14" s="252">
        <f>'Table 5_Benchmark &amp; Inputs'!AH14</f>
        <v>8.8279140988307852</v>
      </c>
      <c r="AS14" s="252">
        <f>'Table 5_Benchmark &amp; Inputs'!AI14</f>
        <v>9.1660812950126349</v>
      </c>
      <c r="AT14" s="252">
        <f>'Table 5_Benchmark &amp; Inputs'!AJ14</f>
        <v>9.2505578636297479</v>
      </c>
      <c r="AU14" s="252">
        <f>'Table 5_Benchmark &amp; Inputs'!AK14</f>
        <v>9.5281534744941521</v>
      </c>
      <c r="AV14" s="252">
        <f>'Table 5_Benchmark &amp; Inputs'!AL14</f>
        <v>9.5876593469039122</v>
      </c>
      <c r="AW14" s="252">
        <f>'Table 5_Benchmark &amp; Inputs'!AM14</f>
        <v>9.4120796542093803</v>
      </c>
      <c r="AX14" s="252">
        <f>'Table 5_Benchmark &amp; Inputs'!AN14</f>
        <v>9.2294407578830189</v>
      </c>
      <c r="AY14" s="252">
        <f>'Table 5_Benchmark &amp; Inputs'!AO14</f>
        <v>8.8516711590570054</v>
      </c>
      <c r="AZ14" s="252">
        <f>'Table 5_Benchmark &amp; Inputs'!AP14</f>
        <v>8.3578400310604604</v>
      </c>
      <c r="BA14" s="252">
        <f>'Table 5_Benchmark &amp; Inputs'!AQ14</f>
        <v>8.0231858645486014</v>
      </c>
      <c r="BB14" s="252">
        <f>'Table 5_Benchmark &amp; Inputs'!AR14</f>
        <v>7.6710615072412445</v>
      </c>
      <c r="BC14" s="252">
        <f>'Table 5_Benchmark &amp; Inputs'!AS14</f>
        <v>7.4784369887043916</v>
      </c>
      <c r="BD14" s="252">
        <f>'Table 5_Benchmark &amp; Inputs'!AT14</f>
        <v>7.6175001283223285</v>
      </c>
      <c r="BE14" s="252">
        <f>'Table 5_Benchmark &amp; Inputs'!AU14</f>
        <v>7.8835328612501936</v>
      </c>
      <c r="BF14" s="252">
        <f>'Table 5_Benchmark &amp; Inputs'!AV14</f>
        <v>8.1966709386114918</v>
      </c>
      <c r="BG14" s="252">
        <f>'Table 5_Benchmark &amp; Inputs'!AW14</f>
        <v>8.5734659253633474</v>
      </c>
      <c r="BH14" s="252">
        <f>'Table 5_Benchmark &amp; Inputs'!AX14</f>
        <v>8.4133337773516299</v>
      </c>
      <c r="BI14" s="252">
        <f>'Table 5_Benchmark &amp; Inputs'!AY14</f>
        <v>7.8312685017966244</v>
      </c>
      <c r="BJ14" s="252">
        <f>'Table 5_Benchmark &amp; Inputs'!AZ14</f>
        <v>7.2133835839328562</v>
      </c>
      <c r="BK14" s="252">
        <f>'Table 5_Benchmark &amp; Inputs'!BA14</f>
        <v>6.3931119185913268</v>
      </c>
      <c r="BL14" s="252">
        <f>'Table 5_Benchmark &amp; Inputs'!BB14</f>
        <v>6.209158378554144</v>
      </c>
      <c r="BM14" s="252">
        <f>'Table 5_Benchmark &amp; Inputs'!BC14</f>
        <v>6.4603135278368642</v>
      </c>
      <c r="BN14" s="252">
        <f>'Table 5_Benchmark &amp; Inputs'!BD14</f>
        <v>6.7176354942980563</v>
      </c>
      <c r="BO14" s="252">
        <f>'Table 5_Benchmark &amp; Inputs'!BE14</f>
        <v>6.9664464748152977</v>
      </c>
      <c r="BP14" s="252">
        <f>'Table 5_Benchmark &amp; Inputs'!BF14</f>
        <v>6.8805317697493704</v>
      </c>
      <c r="BQ14" s="252">
        <f>'Table 5_Benchmark &amp; Inputs'!BG14</f>
        <v>6.512249428426804</v>
      </c>
      <c r="BR14" s="252">
        <f>'Table 5_Benchmark &amp; Inputs'!BH14</f>
        <v>6.111983540137583</v>
      </c>
      <c r="BS14" s="252">
        <f>'Table 5_Benchmark &amp; Inputs'!BI14</f>
        <v>5.6739692635498145</v>
      </c>
      <c r="BT14" s="252">
        <f>'Table 5_Benchmark &amp; Inputs'!BJ14</f>
        <v>5.2213368888767659</v>
      </c>
      <c r="BU14" s="252">
        <f>'Table 5_Benchmark &amp; Inputs'!BK14</f>
        <v>4.8177762078245188</v>
      </c>
      <c r="BV14" s="252">
        <f>'Table 5_Benchmark &amp; Inputs'!BL14</f>
        <v>4.6785009769669701</v>
      </c>
      <c r="BW14" s="252">
        <f>'Table 5_Benchmark &amp; Inputs'!BM14</f>
        <v>4.6690821577681252</v>
      </c>
      <c r="BX14" s="252">
        <f>'Table 5_Benchmark &amp; Inputs'!BN14</f>
        <v>4.6797896484556487</v>
      </c>
      <c r="BY14" s="252">
        <f>'Table 5_Benchmark &amp; Inputs'!BO14</f>
        <v>4.8947651470454598</v>
      </c>
      <c r="BZ14" s="252">
        <f>'Table 5_Benchmark &amp; Inputs'!BP14</f>
        <v>4.7645207167096295</v>
      </c>
      <c r="CA14" s="252">
        <f>'Table 5_Benchmark &amp; Inputs'!BQ14</f>
        <v>4.5792022783766244</v>
      </c>
      <c r="CB14" s="252">
        <f>'Table 5_Benchmark &amp; Inputs'!BR14</f>
        <v>4.5280254158708528</v>
      </c>
      <c r="CC14" s="252">
        <f>'Table 5_Benchmark &amp; Inputs'!BS14</f>
        <v>4.3345732075236549</v>
      </c>
      <c r="CD14" s="252">
        <f>'Table 5_Benchmark &amp; Inputs'!BT14</f>
        <v>3.8185996555105621</v>
      </c>
      <c r="CE14" s="252">
        <f>'Table 5_Benchmark &amp; Inputs'!BU14</f>
        <v>2.9268140052433744</v>
      </c>
      <c r="CF14" s="252">
        <f>'Table 5_Benchmark &amp; Inputs'!BV14</f>
        <v>1.8529332256643407</v>
      </c>
      <c r="CG14" s="252">
        <f>'Table 5_Benchmark &amp; Inputs'!BW14</f>
        <v>0.67885565807386661</v>
      </c>
      <c r="CH14" s="252">
        <f>'Table 5_Benchmark &amp; Inputs'!BX14</f>
        <v>-0.32091273296673101</v>
      </c>
      <c r="CI14" s="252">
        <f>'Table 5_Benchmark &amp; Inputs'!BY14</f>
        <v>-1.3940672029840488</v>
      </c>
      <c r="CJ14" s="252">
        <f>'Table 5_Benchmark &amp; Inputs'!BZ14</f>
        <v>-2.9590944658620488</v>
      </c>
      <c r="CK14" s="252">
        <f>'Table 5_Benchmark &amp; Inputs'!CA14</f>
        <v>-5.1882735612482263</v>
      </c>
      <c r="CL14" s="252">
        <f>'Table 5_Benchmark &amp; Inputs'!CB14</f>
        <v>-6.8529281378131133</v>
      </c>
      <c r="CM14" s="252">
        <f>'Table 5_Benchmark &amp; Inputs'!CC14</f>
        <v>-7.6199543998166881</v>
      </c>
      <c r="CN14" s="252">
        <f>'Table 5_Benchmark &amp; Inputs'!CD14</f>
        <v>-8.0747796694737506</v>
      </c>
      <c r="CO14" s="252">
        <f>'Table 5_Benchmark &amp; Inputs'!CE14</f>
        <v>-8.175764280651606</v>
      </c>
      <c r="CP14" s="252">
        <f>'Table 5_Benchmark &amp; Inputs'!CF14</f>
        <v>-9.8134057318191488</v>
      </c>
      <c r="CQ14" s="252">
        <f>'Table 5_Benchmark &amp; Inputs'!CG14</f>
        <v>-12.15398057407107</v>
      </c>
      <c r="CR14" s="252">
        <f>'Table 5_Benchmark &amp; Inputs'!CH14</f>
        <v>-15.160039657658631</v>
      </c>
      <c r="CS14" s="252">
        <f>'Table 5_Benchmark &amp; Inputs'!CI14</f>
        <v>-18.169399429774504</v>
      </c>
      <c r="CT14" s="252">
        <f>'Table 5_Benchmark &amp; Inputs'!CJ14</f>
        <v>-19.531945468987839</v>
      </c>
      <c r="CU14" s="252">
        <f>'Table 5_Benchmark &amp; Inputs'!CK14</f>
        <v>-20.647877320949512</v>
      </c>
      <c r="CV14" s="252">
        <f>'Table 5_Benchmark &amp; Inputs'!CL14</f>
        <v>-19.917504314124034</v>
      </c>
      <c r="CW14" s="252">
        <f>'Table 5_Benchmark &amp; Inputs'!CM14</f>
        <v>-17.247526373916347</v>
      </c>
      <c r="CX14" s="252">
        <f>'Table 5_Benchmark &amp; Inputs'!CN14</f>
        <v>-14.132593697315082</v>
      </c>
      <c r="CY14" s="252">
        <f>'Table 5_Benchmark &amp; Inputs'!CO14</f>
        <v>-10.685861687043143</v>
      </c>
      <c r="CZ14" s="252">
        <f>'Table 5_Benchmark &amp; Inputs'!CP14</f>
        <v>-7.6517066475568027</v>
      </c>
      <c r="DA14" s="252">
        <f>'Table 5_Benchmark &amp; Inputs'!CQ14</f>
        <v>-6.0172389142197504</v>
      </c>
      <c r="DB14" s="252">
        <f>'Table 5_Benchmark &amp; Inputs'!CR14</f>
        <v>-4.7846779726462412</v>
      </c>
      <c r="DC14" s="252">
        <f>'Table 5_Benchmark &amp; Inputs'!CS14</f>
        <v>-3.4259061972066323</v>
      </c>
      <c r="DD14" s="252">
        <f>'Table 5_Benchmark &amp; Inputs'!CT14</f>
        <v>-2.2945183220853345</v>
      </c>
      <c r="DE14" s="252">
        <f>'Table 5_Benchmark &amp; Inputs'!CU14</f>
        <v>-1.1938396751199936</v>
      </c>
      <c r="DF14" s="252">
        <f>'Table 5_Benchmark &amp; Inputs'!CV14</f>
        <v>-0.40064905060604755</v>
      </c>
      <c r="DG14" s="252">
        <f>'Table 5_Benchmark &amp; Inputs'!CW14</f>
        <v>1.1082556456640589</v>
      </c>
      <c r="DH14" s="252">
        <f>'Table 5_Benchmark &amp; Inputs'!CX14</f>
        <v>2.5743117068815247</v>
      </c>
      <c r="DI14" s="252">
        <f>'Table 5_Benchmark &amp; Inputs'!CY14</f>
        <v>4.8622512489970831</v>
      </c>
      <c r="DJ14" s="252">
        <f>'Table 5_Benchmark &amp; Inputs'!CZ14</f>
        <v>7.765459491301498</v>
      </c>
      <c r="DK14" s="252">
        <f>'Table 5_Benchmark &amp; Inputs'!DA14</f>
        <v>10.355111110787332</v>
      </c>
      <c r="DL14" s="252">
        <f>'Table 5_Benchmark &amp; Inputs'!DB14</f>
        <v>13.599145218076957</v>
      </c>
      <c r="DM14" s="252">
        <f>'Table 5_Benchmark &amp; Inputs'!DC14</f>
        <v>15.703287750465938</v>
      </c>
      <c r="DN14" s="252">
        <f>'Table 5_Benchmark &amp; Inputs'!DD14</f>
        <v>16.939698199495179</v>
      </c>
      <c r="DO14" s="252">
        <f>'Table 5_Benchmark &amp; Inputs'!DE14</f>
        <v>16.92426274173933</v>
      </c>
      <c r="DP14" s="252">
        <f>'Table 5_Benchmark &amp; Inputs'!DF14</f>
        <v>15.728198207434577</v>
      </c>
      <c r="DQ14" s="252">
        <f>'Table 5_Benchmark &amp; Inputs'!DG14</f>
        <v>14.413711931287922</v>
      </c>
      <c r="DR14" s="252">
        <f>'Table 5_Benchmark &amp; Inputs'!DH14</f>
        <v>12.793602322952847</v>
      </c>
      <c r="DS14" s="252">
        <f>'Table 5_Benchmark &amp; Inputs'!DI14</f>
        <v>11.563094032897295</v>
      </c>
      <c r="DT14" s="252">
        <f>'Table 5_Benchmark &amp; Inputs'!DJ14</f>
        <v>10.210074480771926</v>
      </c>
      <c r="DU14" s="252">
        <f>'Table 5_Benchmark &amp; Inputs'!DK14</f>
        <v>9.0083025527324381</v>
      </c>
      <c r="DV14" s="252">
        <f>'Table 5_Benchmark &amp; Inputs'!DL14</f>
        <v>8.3378661976386041</v>
      </c>
      <c r="DW14" s="252">
        <f>'Table 5_Benchmark &amp; Inputs'!DM14</f>
        <v>7.9241695924690632</v>
      </c>
      <c r="DX14" s="252">
        <f>'Table 5_Benchmark &amp; Inputs'!DN14</f>
        <v>8.1167350385638741</v>
      </c>
      <c r="DY14" s="252">
        <f>'Table 5_Benchmark &amp; Inputs'!DO14</f>
        <v>8.4233620336474733</v>
      </c>
      <c r="DZ14" s="252">
        <f>'Table 5_Benchmark &amp; Inputs'!DP14</f>
        <v>8.4492803241401848</v>
      </c>
      <c r="EA14" s="252">
        <f>'Table 5_Benchmark &amp; Inputs'!DQ14</f>
        <v>8.1538354124361447</v>
      </c>
      <c r="EB14" s="252">
        <f>'Table 5_Benchmark &amp; Inputs'!DR14</f>
        <v>7.5727789876038818</v>
      </c>
      <c r="EC14" s="252">
        <f>'Table 5_Benchmark &amp; Inputs'!DS14</f>
        <v>6.9249620630723694</v>
      </c>
      <c r="ED14" s="252">
        <f>'Table 5_Benchmark &amp; Inputs'!DT14</f>
        <v>6.2375820851024049</v>
      </c>
      <c r="EE14" s="252">
        <f>'Table 5_Benchmark &amp; Inputs'!DU14</f>
        <v>5.8005267694324756</v>
      </c>
      <c r="EF14" s="252">
        <f>'Table 5_Benchmark &amp; Inputs'!DV14</f>
        <v>5.253325622341336</v>
      </c>
      <c r="EG14" s="252">
        <f>'Table 5_Benchmark &amp; Inputs'!DW14</f>
        <v>4.776707591397388</v>
      </c>
      <c r="EH14" s="252">
        <f>'Table 5_Benchmark &amp; Inputs'!DX14</f>
        <v>4.7018587143522357</v>
      </c>
      <c r="EI14" s="252">
        <f>'Table 5_Benchmark &amp; Inputs'!DY14</f>
        <v>4.5208967043647883</v>
      </c>
      <c r="EJ14" s="252">
        <f>'Table 5_Benchmark &amp; Inputs'!DZ14</f>
        <v>4.343940247922335</v>
      </c>
      <c r="EK14" s="252">
        <f>'Table 5_Benchmark &amp; Inputs'!EA14</f>
        <v>4.4787972648451921</v>
      </c>
      <c r="EL14" s="252"/>
      <c r="EM14" s="252"/>
      <c r="EN14" s="267"/>
      <c r="EO14" s="267"/>
      <c r="EP14" s="267"/>
    </row>
    <row r="15" spans="1:175" s="108" customFormat="1" x14ac:dyDescent="0.3">
      <c r="A15" s="239"/>
      <c r="B15" s="201" t="s">
        <v>158</v>
      </c>
      <c r="C15" s="202" t="s">
        <v>149</v>
      </c>
      <c r="D15" s="203" t="s">
        <v>156</v>
      </c>
      <c r="E15" s="204" t="s">
        <v>189</v>
      </c>
      <c r="F15" s="205">
        <f>'Table 6_Correlations &amp; Weights'!V26</f>
        <v>0.19363367219930955</v>
      </c>
      <c r="G15" s="205">
        <f t="shared" si="2"/>
        <v>0.27025093725570526</v>
      </c>
      <c r="H15" s="205">
        <f t="shared" si="3"/>
        <v>0.31872701973090534</v>
      </c>
      <c r="I15" s="201" t="s">
        <v>157</v>
      </c>
      <c r="J15" s="201" t="s">
        <v>146</v>
      </c>
      <c r="K15" s="201" t="s">
        <v>143</v>
      </c>
      <c r="L15" s="201">
        <v>31080</v>
      </c>
      <c r="M15" s="277">
        <v>25658</v>
      </c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2">
        <f>'Table 5_Benchmark &amp; Inputs'!P15</f>
        <v>-1.8062416089719133</v>
      </c>
      <c r="AA15" s="252">
        <f>'Table 5_Benchmark &amp; Inputs'!Q15</f>
        <v>-2.0802029375492208</v>
      </c>
      <c r="AB15" s="252">
        <f>'Table 5_Benchmark &amp; Inputs'!R15</f>
        <v>-2.0255989338103038</v>
      </c>
      <c r="AC15" s="252">
        <f>'Table 5_Benchmark &amp; Inputs'!S15</f>
        <v>-1.9014238495570002</v>
      </c>
      <c r="AD15" s="252">
        <f>'Table 5_Benchmark &amp; Inputs'!T15</f>
        <v>-2.7136762928351033</v>
      </c>
      <c r="AE15" s="252">
        <f>'Table 5_Benchmark &amp; Inputs'!U15</f>
        <v>-3.8397413013071544</v>
      </c>
      <c r="AF15" s="252">
        <f>'Table 5_Benchmark &amp; Inputs'!V15</f>
        <v>-5.014306251162564</v>
      </c>
      <c r="AG15" s="252">
        <f>'Table 5_Benchmark &amp; Inputs'!W15</f>
        <v>-6.2588831448838196</v>
      </c>
      <c r="AH15" s="252">
        <f>'Table 5_Benchmark &amp; Inputs'!X15</f>
        <v>-6.8951030656093799</v>
      </c>
      <c r="AI15" s="252">
        <f>'Table 5_Benchmark &amp; Inputs'!Y15</f>
        <v>-6.9490241133688482</v>
      </c>
      <c r="AJ15" s="252">
        <f>'Table 5_Benchmark &amp; Inputs'!Z15</f>
        <v>-7.4676496767552125</v>
      </c>
      <c r="AK15" s="252">
        <f>'Table 5_Benchmark &amp; Inputs'!AA15</f>
        <v>-7.8565871816737811</v>
      </c>
      <c r="AL15" s="252">
        <f>'Table 5_Benchmark &amp; Inputs'!AB15</f>
        <v>-8.4875563317179896</v>
      </c>
      <c r="AM15" s="252">
        <f>'Table 5_Benchmark &amp; Inputs'!AC15</f>
        <v>-9.2584502120479506</v>
      </c>
      <c r="AN15" s="252">
        <f>'Table 5_Benchmark &amp; Inputs'!AD15</f>
        <v>-8.3725957080272533</v>
      </c>
      <c r="AO15" s="252">
        <f>'Table 5_Benchmark &amp; Inputs'!AE15</f>
        <v>-6.6111644287297739</v>
      </c>
      <c r="AP15" s="252">
        <f>'Table 5_Benchmark &amp; Inputs'!AF15</f>
        <v>-4.0420679657467309</v>
      </c>
      <c r="AQ15" s="252">
        <f>'Table 5_Benchmark &amp; Inputs'!AG15</f>
        <v>-1.2434547710310233</v>
      </c>
      <c r="AR15" s="252">
        <f>'Table 5_Benchmark &amp; Inputs'!AH15</f>
        <v>-0.39589657350348301</v>
      </c>
      <c r="AS15" s="252">
        <f>'Table 5_Benchmark &amp; Inputs'!AI15</f>
        <v>-0.86501549446815573</v>
      </c>
      <c r="AT15" s="252">
        <f>'Table 5_Benchmark &amp; Inputs'!AJ15</f>
        <v>-1.7812526898994681</v>
      </c>
      <c r="AU15" s="252">
        <f>'Table 5_Benchmark &amp; Inputs'!AK15</f>
        <v>-2.8116540365970928</v>
      </c>
      <c r="AV15" s="252">
        <f>'Table 5_Benchmark &amp; Inputs'!AL15</f>
        <v>-2.4639601821396924</v>
      </c>
      <c r="AW15" s="252">
        <f>'Table 5_Benchmark &amp; Inputs'!AM15</f>
        <v>-0.98882157551428218</v>
      </c>
      <c r="AX15" s="252">
        <f>'Table 5_Benchmark &amp; Inputs'!AN15</f>
        <v>0.75180332593903809</v>
      </c>
      <c r="AY15" s="252">
        <f>'Table 5_Benchmark &amp; Inputs'!AO15</f>
        <v>3.0338762600104126</v>
      </c>
      <c r="AZ15" s="252">
        <f>'Table 5_Benchmark &amp; Inputs'!AP15</f>
        <v>5.2594305181359884</v>
      </c>
      <c r="BA15" s="252">
        <f>'Table 5_Benchmark &amp; Inputs'!AQ15</f>
        <v>7.0069259224659675</v>
      </c>
      <c r="BB15" s="252">
        <f>'Table 5_Benchmark &amp; Inputs'!AR15</f>
        <v>8.427051773922086</v>
      </c>
      <c r="BC15" s="252">
        <f>'Table 5_Benchmark &amp; Inputs'!AS15</f>
        <v>8.9534772199316581</v>
      </c>
      <c r="BD15" s="252">
        <f>'Table 5_Benchmark &amp; Inputs'!AT15</f>
        <v>8.60888017352109</v>
      </c>
      <c r="BE15" s="252">
        <f>'Table 5_Benchmark &amp; Inputs'!AU15</f>
        <v>7.7955304245351771</v>
      </c>
      <c r="BF15" s="252">
        <f>'Table 5_Benchmark &amp; Inputs'!AV15</f>
        <v>6.7434948331700326</v>
      </c>
      <c r="BG15" s="252">
        <f>'Table 5_Benchmark &amp; Inputs'!AW15</f>
        <v>6.3734091005409628</v>
      </c>
      <c r="BH15" s="252">
        <f>'Table 5_Benchmark &amp; Inputs'!AX15</f>
        <v>5.7548400795686314</v>
      </c>
      <c r="BI15" s="252">
        <f>'Table 5_Benchmark &amp; Inputs'!AY15</f>
        <v>6.289127721833573</v>
      </c>
      <c r="BJ15" s="252">
        <f>'Table 5_Benchmark &amp; Inputs'!AZ15</f>
        <v>9.2149069158515786</v>
      </c>
      <c r="BK15" s="252">
        <f>'Table 5_Benchmark &amp; Inputs'!BA15</f>
        <v>12.140087891651026</v>
      </c>
      <c r="BL15" s="252">
        <f>'Table 5_Benchmark &amp; Inputs'!BB15</f>
        <v>16.852149895311559</v>
      </c>
      <c r="BM15" s="252">
        <f>'Table 5_Benchmark &amp; Inputs'!BC15</f>
        <v>20.388927746333565</v>
      </c>
      <c r="BN15" s="252">
        <f>'Table 5_Benchmark &amp; Inputs'!BD15</f>
        <v>19.940124326813947</v>
      </c>
      <c r="BO15" s="252">
        <f>'Table 5_Benchmark &amp; Inputs'!BE15</f>
        <v>19.249293021184698</v>
      </c>
      <c r="BP15" s="252">
        <f>'Table 5_Benchmark &amp; Inputs'!BF15</f>
        <v>17.798063746807333</v>
      </c>
      <c r="BQ15" s="252">
        <f>'Table 5_Benchmark &amp; Inputs'!BG15</f>
        <v>16.913647803421473</v>
      </c>
      <c r="BR15" s="252">
        <f>'Table 5_Benchmark &amp; Inputs'!BH15</f>
        <v>17.614945409704276</v>
      </c>
      <c r="BS15" s="252">
        <f>'Table 5_Benchmark &amp; Inputs'!BI15</f>
        <v>18.109258811625896</v>
      </c>
      <c r="BT15" s="252">
        <f>'Table 5_Benchmark &amp; Inputs'!BJ15</f>
        <v>17.691520844079886</v>
      </c>
      <c r="BU15" s="252">
        <f>'Table 5_Benchmark &amp; Inputs'!BK15</f>
        <v>16.974786510097889</v>
      </c>
      <c r="BV15" s="252">
        <f>'Table 5_Benchmark &amp; Inputs'!BL15</f>
        <v>17.443696207568699</v>
      </c>
      <c r="BW15" s="252">
        <f>'Table 5_Benchmark &amp; Inputs'!BM15</f>
        <v>18.578664013787531</v>
      </c>
      <c r="BX15" s="252">
        <f>'Table 5_Benchmark &amp; Inputs'!BN15</f>
        <v>21.415148294459279</v>
      </c>
      <c r="BY15" s="252">
        <f>'Table 5_Benchmark &amp; Inputs'!BO15</f>
        <v>26.207266605892716</v>
      </c>
      <c r="BZ15" s="252">
        <f>'Table 5_Benchmark &amp; Inputs'!BP15</f>
        <v>28.41369013299061</v>
      </c>
      <c r="CA15" s="252">
        <f>'Table 5_Benchmark &amp; Inputs'!BQ15</f>
        <v>29.53492934990652</v>
      </c>
      <c r="CB15" s="252">
        <f>'Table 5_Benchmark &amp; Inputs'!BR15</f>
        <v>29.278318125643942</v>
      </c>
      <c r="CC15" s="252">
        <f>'Table 5_Benchmark &amp; Inputs'!BS15</f>
        <v>26.282181739713113</v>
      </c>
      <c r="CD15" s="252">
        <f>'Table 5_Benchmark &amp; Inputs'!BT15</f>
        <v>25.321633319450896</v>
      </c>
      <c r="CE15" s="252">
        <f>'Table 5_Benchmark &amp; Inputs'!BU15</f>
        <v>24.406853552455381</v>
      </c>
      <c r="CF15" s="252">
        <f>'Table 5_Benchmark &amp; Inputs'!BV15</f>
        <v>22.258963653328681</v>
      </c>
      <c r="CG15" s="252">
        <f>'Table 5_Benchmark &amp; Inputs'!BW15</f>
        <v>19.589232474303095</v>
      </c>
      <c r="CH15" s="252">
        <f>'Table 5_Benchmark &amp; Inputs'!BX15</f>
        <v>14.474819582814952</v>
      </c>
      <c r="CI15" s="252">
        <f>'Table 5_Benchmark &amp; Inputs'!BY15</f>
        <v>8.5185563364589996</v>
      </c>
      <c r="CJ15" s="252">
        <f>'Table 5_Benchmark &amp; Inputs'!BZ15</f>
        <v>3.3948433553270485</v>
      </c>
      <c r="CK15" s="252">
        <f>'Table 5_Benchmark &amp; Inputs'!CA15</f>
        <v>-0.97045902045983812</v>
      </c>
      <c r="CL15" s="252">
        <f>'Table 5_Benchmark &amp; Inputs'!CB15</f>
        <v>-3.9612160422962619</v>
      </c>
      <c r="CM15" s="252">
        <f>'Table 5_Benchmark &amp; Inputs'!CC15</f>
        <v>-6.4493495809114449</v>
      </c>
      <c r="CN15" s="252">
        <f>'Table 5_Benchmark &amp; Inputs'!CD15</f>
        <v>-9.4295810560677449</v>
      </c>
      <c r="CO15" s="252">
        <f>'Table 5_Benchmark &amp; Inputs'!CE15</f>
        <v>-12.985254227117288</v>
      </c>
      <c r="CP15" s="252">
        <f>'Table 5_Benchmark &amp; Inputs'!CF15</f>
        <v>-17.138565997820979</v>
      </c>
      <c r="CQ15" s="252">
        <f>'Table 5_Benchmark &amp; Inputs'!CG15</f>
        <v>-20.618092636701363</v>
      </c>
      <c r="CR15" s="252">
        <f>'Table 5_Benchmark &amp; Inputs'!CH15</f>
        <v>-23.330780122758437</v>
      </c>
      <c r="CS15" s="252">
        <f>'Table 5_Benchmark &amp; Inputs'!CI15</f>
        <v>-24.163274176310068</v>
      </c>
      <c r="CT15" s="252">
        <f>'Table 5_Benchmark &amp; Inputs'!CJ15</f>
        <v>-22.399418315364166</v>
      </c>
      <c r="CU15" s="252">
        <f>'Table 5_Benchmark &amp; Inputs'!CK15</f>
        <v>-19.256073021035931</v>
      </c>
      <c r="CV15" s="252">
        <f>'Table 5_Benchmark &amp; Inputs'!CL15</f>
        <v>-14.067417310935598</v>
      </c>
      <c r="CW15" s="252">
        <f>'Table 5_Benchmark &amp; Inputs'!CM15</f>
        <v>-8.4915818234484366</v>
      </c>
      <c r="CX15" s="252">
        <f>'Table 5_Benchmark &amp; Inputs'!CN15</f>
        <v>-4.5145940678126859</v>
      </c>
      <c r="CY15" s="252">
        <f>'Table 5_Benchmark &amp; Inputs'!CO15</f>
        <v>-1.946800659374905</v>
      </c>
      <c r="CZ15" s="252">
        <f>'Table 5_Benchmark &amp; Inputs'!CP15</f>
        <v>-1.0878008517258344</v>
      </c>
      <c r="DA15" s="252">
        <f>'Table 5_Benchmark &amp; Inputs'!CQ15</f>
        <v>-1.1822166242651293</v>
      </c>
      <c r="DB15" s="252">
        <f>'Table 5_Benchmark &amp; Inputs'!CR15</f>
        <v>-1.1559376235897416</v>
      </c>
      <c r="DC15" s="252">
        <f>'Table 5_Benchmark &amp; Inputs'!CS15</f>
        <v>-0.5642512444995309</v>
      </c>
      <c r="DD15" s="252">
        <f>'Table 5_Benchmark &amp; Inputs'!CT15</f>
        <v>0.29701510741981146</v>
      </c>
      <c r="DE15" s="252">
        <f>'Table 5_Benchmark &amp; Inputs'!CU15</f>
        <v>1.326888731175917</v>
      </c>
      <c r="DF15" s="252">
        <f>'Table 5_Benchmark &amp; Inputs'!CV15</f>
        <v>2.5855717899835038</v>
      </c>
      <c r="DG15" s="252">
        <f>'Table 5_Benchmark &amp; Inputs'!CW15</f>
        <v>4.0953331399464581</v>
      </c>
      <c r="DH15" s="252">
        <f>'Table 5_Benchmark &amp; Inputs'!CX15</f>
        <v>6.1731928291591904</v>
      </c>
      <c r="DI15" s="252">
        <f>'Table 5_Benchmark &amp; Inputs'!CY15</f>
        <v>9.0930925174711401</v>
      </c>
      <c r="DJ15" s="252">
        <f>'Table 5_Benchmark &amp; Inputs'!CZ15</f>
        <v>12.096738934253318</v>
      </c>
      <c r="DK15" s="252">
        <f>'Table 5_Benchmark &amp; Inputs'!DA15</f>
        <v>14.378904322110314</v>
      </c>
      <c r="DL15" s="252">
        <f>'Table 5_Benchmark &amp; Inputs'!DB15</f>
        <v>15.179677343801872</v>
      </c>
      <c r="DM15" s="252">
        <f>'Table 5_Benchmark &amp; Inputs'!DC15</f>
        <v>14.05542411957417</v>
      </c>
      <c r="DN15" s="252">
        <f>'Table 5_Benchmark &amp; Inputs'!DD15</f>
        <v>12.126519652032304</v>
      </c>
      <c r="DO15" s="252">
        <f>'Table 5_Benchmark &amp; Inputs'!DE15</f>
        <v>10.170047230202579</v>
      </c>
      <c r="DP15" s="252">
        <f>'Table 5_Benchmark &amp; Inputs'!DF15</f>
        <v>8.874160672588852</v>
      </c>
      <c r="DQ15" s="252">
        <f>'Table 5_Benchmark &amp; Inputs'!DG15</f>
        <v>8.5698868394632068</v>
      </c>
      <c r="DR15" s="252">
        <f>'Table 5_Benchmark &amp; Inputs'!DH15</f>
        <v>8.5341576398342642</v>
      </c>
      <c r="DS15" s="252">
        <f>'Table 5_Benchmark &amp; Inputs'!DI15</f>
        <v>8.5312140351435559</v>
      </c>
      <c r="DT15" s="252">
        <f>'Table 5_Benchmark &amp; Inputs'!DJ15</f>
        <v>8.1354688611223676</v>
      </c>
      <c r="DU15" s="252">
        <f>'Table 5_Benchmark &amp; Inputs'!DK15</f>
        <v>7.3674195244146796</v>
      </c>
      <c r="DV15" s="252">
        <f>'Table 5_Benchmark &amp; Inputs'!DL15</f>
        <v>6.7850183069496941</v>
      </c>
      <c r="DW15" s="252">
        <f>'Table 5_Benchmark &amp; Inputs'!DM15</f>
        <v>6.3866508457030635</v>
      </c>
      <c r="DX15" s="252">
        <f>'Table 5_Benchmark &amp; Inputs'!DN15</f>
        <v>6.4086788227972145</v>
      </c>
      <c r="DY15" s="252">
        <f>'Table 5_Benchmark &amp; Inputs'!DO15</f>
        <v>6.6581210501964039</v>
      </c>
      <c r="DZ15" s="252">
        <f>'Table 5_Benchmark &amp; Inputs'!DP15</f>
        <v>6.7493545972013402</v>
      </c>
      <c r="EA15" s="252">
        <f>'Table 5_Benchmark &amp; Inputs'!DQ15</f>
        <v>6.7706320380730061</v>
      </c>
      <c r="EB15" s="252">
        <f>'Table 5_Benchmark &amp; Inputs'!DR15</f>
        <v>6.6034637700520706</v>
      </c>
      <c r="EC15" s="252">
        <f>'Table 5_Benchmark &amp; Inputs'!DS15</f>
        <v>6.2503819596859262</v>
      </c>
      <c r="ED15" s="252">
        <f>'Table 5_Benchmark &amp; Inputs'!DT15</f>
        <v>5.6393544625569785</v>
      </c>
      <c r="EE15" s="252">
        <f>'Table 5_Benchmark &amp; Inputs'!DU15</f>
        <v>4.7959457931952301</v>
      </c>
      <c r="EF15" s="252">
        <f>'Table 5_Benchmark &amp; Inputs'!DV15</f>
        <v>3.8445946804722131</v>
      </c>
      <c r="EG15" s="252">
        <f>'Table 5_Benchmark &amp; Inputs'!DW15</f>
        <v>2.9972866436777679</v>
      </c>
      <c r="EH15" s="252">
        <f>'Table 5_Benchmark &amp; Inputs'!DX15</f>
        <v>2.7248532339357459</v>
      </c>
      <c r="EI15" s="252">
        <f>'Table 5_Benchmark &amp; Inputs'!DY15</f>
        <v>2.7638278869104931</v>
      </c>
      <c r="EJ15" s="252">
        <f>'Table 5_Benchmark &amp; Inputs'!DZ15</f>
        <v>3.0583098534922892</v>
      </c>
      <c r="EK15" s="252">
        <f>'Table 5_Benchmark &amp; Inputs'!EA15</f>
        <v>3.4507546340328834</v>
      </c>
      <c r="EL15" s="252"/>
      <c r="EM15" s="252"/>
      <c r="EN15" s="267"/>
      <c r="EO15" s="267"/>
      <c r="EP15" s="267"/>
    </row>
    <row r="16" spans="1:175" s="108" customFormat="1" x14ac:dyDescent="0.3">
      <c r="A16" s="239"/>
      <c r="B16" s="201" t="s">
        <v>160</v>
      </c>
      <c r="C16" s="202" t="s">
        <v>153</v>
      </c>
      <c r="D16" s="203" t="s">
        <v>156</v>
      </c>
      <c r="E16" s="204" t="s">
        <v>189</v>
      </c>
      <c r="F16" s="205">
        <f>'Table 6_Correlations &amp; Weights'!V26</f>
        <v>0.19363367219930955</v>
      </c>
      <c r="G16" s="205">
        <f t="shared" si="2"/>
        <v>0.27025093725570526</v>
      </c>
      <c r="H16" s="205">
        <f t="shared" si="3"/>
        <v>0.31872701973090534</v>
      </c>
      <c r="I16" s="201" t="s">
        <v>157</v>
      </c>
      <c r="J16" s="201" t="s">
        <v>146</v>
      </c>
      <c r="K16" s="201" t="s">
        <v>143</v>
      </c>
      <c r="L16" s="201">
        <v>37980</v>
      </c>
      <c r="M16" s="277">
        <v>25658</v>
      </c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2">
        <f>'Table 5_Benchmark &amp; Inputs'!P16</f>
        <v>5.0841883023700518</v>
      </c>
      <c r="AA16" s="252">
        <f>'Table 5_Benchmark &amp; Inputs'!Q16</f>
        <v>6.0609758971302607</v>
      </c>
      <c r="AB16" s="252">
        <f>'Table 5_Benchmark &amp; Inputs'!R16</f>
        <v>4.9222181246578911</v>
      </c>
      <c r="AC16" s="252">
        <f>'Table 5_Benchmark &amp; Inputs'!S16</f>
        <v>1.6931182151075177</v>
      </c>
      <c r="AD16" s="252">
        <f>'Table 5_Benchmark &amp; Inputs'!T16</f>
        <v>1.3803633845850314</v>
      </c>
      <c r="AE16" s="252">
        <f>'Table 5_Benchmark &amp; Inputs'!U16</f>
        <v>-3.2099035081940106</v>
      </c>
      <c r="AF16" s="252">
        <f>'Table 5_Benchmark &amp; Inputs'!V16</f>
        <v>-4.1649415015997349</v>
      </c>
      <c r="AG16" s="252">
        <f>'Table 5_Benchmark &amp; Inputs'!W16</f>
        <v>0.30258701931380383</v>
      </c>
      <c r="AH16" s="252">
        <f>'Table 5_Benchmark &amp; Inputs'!X16</f>
        <v>-0.34601433863901143</v>
      </c>
      <c r="AI16" s="252">
        <f>'Table 5_Benchmark &amp; Inputs'!Y16</f>
        <v>3.1900858047352667</v>
      </c>
      <c r="AJ16" s="252">
        <f>'Table 5_Benchmark &amp; Inputs'!Z16</f>
        <v>4.246506444958138</v>
      </c>
      <c r="AK16" s="252">
        <f>'Table 5_Benchmark &amp; Inputs'!AA16</f>
        <v>2.6621020170678635</v>
      </c>
      <c r="AL16" s="252">
        <f>'Table 5_Benchmark &amp; Inputs'!AB16</f>
        <v>1.632963159232232</v>
      </c>
      <c r="AM16" s="252">
        <f>'Table 5_Benchmark &amp; Inputs'!AC16</f>
        <v>-0.18285146523383197</v>
      </c>
      <c r="AN16" s="252">
        <f>'Table 5_Benchmark &amp; Inputs'!AD16</f>
        <v>-1.2424391273632853</v>
      </c>
      <c r="AO16" s="252">
        <f>'Table 5_Benchmark &amp; Inputs'!AE16</f>
        <v>-2.3073339211717099</v>
      </c>
      <c r="AP16" s="252">
        <f>'Table 5_Benchmark &amp; Inputs'!AF16</f>
        <v>-0.85261460704625947</v>
      </c>
      <c r="AQ16" s="252">
        <f>'Table 5_Benchmark &amp; Inputs'!AG16</f>
        <v>1.3608128435102176</v>
      </c>
      <c r="AR16" s="252">
        <f>'Table 5_Benchmark &amp; Inputs'!AH16</f>
        <v>2.8737505772933631</v>
      </c>
      <c r="AS16" s="252">
        <f>'Table 5_Benchmark &amp; Inputs'!AI16</f>
        <v>3.4024171919036466</v>
      </c>
      <c r="AT16" s="252">
        <f>'Table 5_Benchmark &amp; Inputs'!AJ16</f>
        <v>3.4153654445435935</v>
      </c>
      <c r="AU16" s="252">
        <f>'Table 5_Benchmark &amp; Inputs'!AK16</f>
        <v>2.4129612089309145</v>
      </c>
      <c r="AV16" s="252">
        <f>'Table 5_Benchmark &amp; Inputs'!AL16</f>
        <v>2.2147021022965605</v>
      </c>
      <c r="AW16" s="252">
        <f>'Table 5_Benchmark &amp; Inputs'!AM16</f>
        <v>3.1436197145895628</v>
      </c>
      <c r="AX16" s="252">
        <f>'Table 5_Benchmark &amp; Inputs'!AN16</f>
        <v>3.7121458560475635</v>
      </c>
      <c r="AY16" s="252">
        <f>'Table 5_Benchmark &amp; Inputs'!AO16</f>
        <v>4.749578370241295</v>
      </c>
      <c r="AZ16" s="252">
        <f>'Table 5_Benchmark &amp; Inputs'!AP16</f>
        <v>5.5638655996010558</v>
      </c>
      <c r="BA16" s="252">
        <f>'Table 5_Benchmark &amp; Inputs'!AQ16</f>
        <v>5.8176968612208499</v>
      </c>
      <c r="BB16" s="252">
        <f>'Table 5_Benchmark &amp; Inputs'!AR16</f>
        <v>3.259132335356512</v>
      </c>
      <c r="BC16" s="252">
        <f>'Table 5_Benchmark &amp; Inputs'!AS16</f>
        <v>0.87365737274813449</v>
      </c>
      <c r="BD16" s="252">
        <f>'Table 5_Benchmark &amp; Inputs'!AT16</f>
        <v>-1.8706697484226611</v>
      </c>
      <c r="BE16" s="252">
        <f>'Table 5_Benchmark &amp; Inputs'!AU16</f>
        <v>-5.4497840636792168</v>
      </c>
      <c r="BF16" s="252">
        <f>'Table 5_Benchmark &amp; Inputs'!AV16</f>
        <v>-4.5617400228361777</v>
      </c>
      <c r="BG16" s="252">
        <f>'Table 5_Benchmark &amp; Inputs'!AW16</f>
        <v>-5.086264552703363</v>
      </c>
      <c r="BH16" s="252">
        <f>'Table 5_Benchmark &amp; Inputs'!AX16</f>
        <v>-4.4610674880315511</v>
      </c>
      <c r="BI16" s="252">
        <f>'Table 5_Benchmark &amp; Inputs'!AY16</f>
        <v>-1.5976444438156174</v>
      </c>
      <c r="BJ16" s="252">
        <f>'Table 5_Benchmark &amp; Inputs'!AZ16</f>
        <v>-0.87980831916119906</v>
      </c>
      <c r="BK16" s="252">
        <f>'Table 5_Benchmark &amp; Inputs'!BA16</f>
        <v>2.5699117671091622</v>
      </c>
      <c r="BL16" s="252">
        <f>'Table 5_Benchmark &amp; Inputs'!BB16</f>
        <v>4.5454924154086198</v>
      </c>
      <c r="BM16" s="252">
        <f>'Table 5_Benchmark &amp; Inputs'!BC16</f>
        <v>5.8156261134081992</v>
      </c>
      <c r="BN16" s="252">
        <f>'Table 5_Benchmark &amp; Inputs'!BD16</f>
        <v>8.8933043914312062</v>
      </c>
      <c r="BO16" s="252">
        <f>'Table 5_Benchmark &amp; Inputs'!BE16</f>
        <v>7.7301969376248048</v>
      </c>
      <c r="BP16" s="252">
        <f>'Table 5_Benchmark &amp; Inputs'!BF16</f>
        <v>9.2871075736858941</v>
      </c>
      <c r="BQ16" s="252">
        <f>'Table 5_Benchmark &amp; Inputs'!BG16</f>
        <v>10.532049523821257</v>
      </c>
      <c r="BR16" s="252">
        <f>'Table 5_Benchmark &amp; Inputs'!BH16</f>
        <v>10.600680178264932</v>
      </c>
      <c r="BS16" s="252">
        <f>'Table 5_Benchmark &amp; Inputs'!BI16</f>
        <v>14.919496254064684</v>
      </c>
      <c r="BT16" s="252">
        <f>'Table 5_Benchmark &amp; Inputs'!BJ16</f>
        <v>15.20604220567404</v>
      </c>
      <c r="BU16" s="252">
        <f>'Table 5_Benchmark &amp; Inputs'!BK16</f>
        <v>15.806151019292642</v>
      </c>
      <c r="BV16" s="252">
        <f>'Table 5_Benchmark &amp; Inputs'!BL16</f>
        <v>14.808274778743991</v>
      </c>
      <c r="BW16" s="252">
        <f>'Table 5_Benchmark &amp; Inputs'!BM16</f>
        <v>10.91597042937444</v>
      </c>
      <c r="BX16" s="252">
        <f>'Table 5_Benchmark &amp; Inputs'!BN16</f>
        <v>10.731705268041235</v>
      </c>
      <c r="BY16" s="252">
        <f>'Table 5_Benchmark &amp; Inputs'!BO16</f>
        <v>9.4334400299815453</v>
      </c>
      <c r="BZ16" s="252">
        <f>'Table 5_Benchmark &amp; Inputs'!BP16</f>
        <v>9.8785623808767209</v>
      </c>
      <c r="CA16" s="252">
        <f>'Table 5_Benchmark &amp; Inputs'!BQ16</f>
        <v>12.555206438709485</v>
      </c>
      <c r="CB16" s="252">
        <f>'Table 5_Benchmark &amp; Inputs'!BR16</f>
        <v>12.577126777895698</v>
      </c>
      <c r="CC16" s="252">
        <f>'Table 5_Benchmark &amp; Inputs'!BS16</f>
        <v>14.963221432556992</v>
      </c>
      <c r="CD16" s="252">
        <f>'Table 5_Benchmark &amp; Inputs'!BT16</f>
        <v>15.33818240793563</v>
      </c>
      <c r="CE16" s="252">
        <f>'Table 5_Benchmark &amp; Inputs'!BU16</f>
        <v>14.972772248895938</v>
      </c>
      <c r="CF16" s="252">
        <f>'Table 5_Benchmark &amp; Inputs'!BV16</f>
        <v>14.701578309021537</v>
      </c>
      <c r="CG16" s="252">
        <f>'Table 5_Benchmark &amp; Inputs'!BW16</f>
        <v>10.370777322718135</v>
      </c>
      <c r="CH16" s="252">
        <f>'Table 5_Benchmark &amp; Inputs'!BX16</f>
        <v>8.039501694769891</v>
      </c>
      <c r="CI16" s="252">
        <f>'Table 5_Benchmark &amp; Inputs'!BY16</f>
        <v>4.6786315875998108</v>
      </c>
      <c r="CJ16" s="252">
        <f>'Table 5_Benchmark &amp; Inputs'!BZ16</f>
        <v>2.8199908440204124</v>
      </c>
      <c r="CK16" s="252">
        <f>'Table 5_Benchmark &amp; Inputs'!CA16</f>
        <v>2.9536391484592919</v>
      </c>
      <c r="CL16" s="252">
        <f>'Table 5_Benchmark &amp; Inputs'!CB16</f>
        <v>2.1447294981917326</v>
      </c>
      <c r="CM16" s="252">
        <f>'Table 5_Benchmark &amp; Inputs'!CC16</f>
        <v>1.6547877625920822</v>
      </c>
      <c r="CN16" s="252">
        <f>'Table 5_Benchmark &amp; Inputs'!CD16</f>
        <v>2.6296295657830111E-2</v>
      </c>
      <c r="CO16" s="252">
        <f>'Table 5_Benchmark &amp; Inputs'!CE16</f>
        <v>-0.85092390633365811</v>
      </c>
      <c r="CP16" s="252">
        <f>'Table 5_Benchmark &amp; Inputs'!CF16</f>
        <v>-2.7135581069747854</v>
      </c>
      <c r="CQ16" s="252">
        <f>'Table 5_Benchmark &amp; Inputs'!CG16</f>
        <v>-3.6940772154798922</v>
      </c>
      <c r="CR16" s="252">
        <f>'Table 5_Benchmark &amp; Inputs'!CH16</f>
        <v>-5.4892483449254268</v>
      </c>
      <c r="CS16" s="252">
        <f>'Table 5_Benchmark &amp; Inputs'!CI16</f>
        <v>-7.0280778954607852</v>
      </c>
      <c r="CT16" s="252">
        <f>'Table 5_Benchmark &amp; Inputs'!CJ16</f>
        <v>-5.7621934459159991</v>
      </c>
      <c r="CU16" s="252">
        <f>'Table 5_Benchmark &amp; Inputs'!CK16</f>
        <v>-4.1234780921714922</v>
      </c>
      <c r="CV16" s="252">
        <f>'Table 5_Benchmark &amp; Inputs'!CL16</f>
        <v>-0.24962123381244319</v>
      </c>
      <c r="CW16" s="252">
        <f>'Table 5_Benchmark &amp; Inputs'!CM16</f>
        <v>2.0142920284555434</v>
      </c>
      <c r="CX16" s="252">
        <f>'Table 5_Benchmark &amp; Inputs'!CN16</f>
        <v>2.5971064876458674</v>
      </c>
      <c r="CY16" s="252">
        <f>'Table 5_Benchmark &amp; Inputs'!CO16</f>
        <v>0.81193609547940038</v>
      </c>
      <c r="CZ16" s="252">
        <f>'Table 5_Benchmark &amp; Inputs'!CP16</f>
        <v>-1.4940715541878002</v>
      </c>
      <c r="DA16" s="252">
        <f>'Table 5_Benchmark &amp; Inputs'!CQ16</f>
        <v>-3.0900094809482934</v>
      </c>
      <c r="DB16" s="252">
        <f>'Table 5_Benchmark &amp; Inputs'!CR16</f>
        <v>-5.0936142253433703</v>
      </c>
      <c r="DC16" s="252">
        <f>'Table 5_Benchmark &amp; Inputs'!CS16</f>
        <v>-4.5445376329909148</v>
      </c>
      <c r="DD16" s="252">
        <f>'Table 5_Benchmark &amp; Inputs'!CT16</f>
        <v>-3.1402033862216001</v>
      </c>
      <c r="DE16" s="252">
        <f>'Table 5_Benchmark &amp; Inputs'!CU16</f>
        <v>-1.4396980945608511</v>
      </c>
      <c r="DF16" s="252">
        <f>'Table 5_Benchmark &amp; Inputs'!CV16</f>
        <v>1.3690744651449394</v>
      </c>
      <c r="DG16" s="252">
        <f>'Table 5_Benchmark &amp; Inputs'!CW16</f>
        <v>2.6312482822481269</v>
      </c>
      <c r="DH16" s="252">
        <f>'Table 5_Benchmark &amp; Inputs'!CX16</f>
        <v>2.9743446749700779</v>
      </c>
      <c r="DI16" s="252">
        <f>'Table 5_Benchmark &amp; Inputs'!CY16</f>
        <v>3.3598580458331404</v>
      </c>
      <c r="DJ16" s="252">
        <f>'Table 5_Benchmark &amp; Inputs'!CZ16</f>
        <v>2.8209226598885926</v>
      </c>
      <c r="DK16" s="252">
        <f>'Table 5_Benchmark &amp; Inputs'!DA16</f>
        <v>2.9481672658884643</v>
      </c>
      <c r="DL16" s="252">
        <f>'Table 5_Benchmark &amp; Inputs'!DB16</f>
        <v>1.7949797887956354</v>
      </c>
      <c r="DM16" s="252">
        <f>'Table 5_Benchmark &amp; Inputs'!DC16</f>
        <v>0.82913766097787933</v>
      </c>
      <c r="DN16" s="252">
        <f>'Table 5_Benchmark &amp; Inputs'!DD16</f>
        <v>0.38611186289261046</v>
      </c>
      <c r="DO16" s="252">
        <f>'Table 5_Benchmark &amp; Inputs'!DE16</f>
        <v>0.14123115829996039</v>
      </c>
      <c r="DP16" s="252">
        <f>'Table 5_Benchmark &amp; Inputs'!DF16</f>
        <v>0.91073867748600423</v>
      </c>
      <c r="DQ16" s="252">
        <f>'Table 5_Benchmark &amp; Inputs'!DG16</f>
        <v>1.4535214757595436</v>
      </c>
      <c r="DR16" s="252">
        <f>'Table 5_Benchmark &amp; Inputs'!DH16</f>
        <v>1.3009674348813467</v>
      </c>
      <c r="DS16" s="252">
        <f>'Table 5_Benchmark &amp; Inputs'!DI16</f>
        <v>0.71668840736477291</v>
      </c>
      <c r="DT16" s="252">
        <f>'Table 5_Benchmark &amp; Inputs'!DJ16</f>
        <v>0.31797080843809172</v>
      </c>
      <c r="DU16" s="252">
        <f>'Table 5_Benchmark &amp; Inputs'!DK16</f>
        <v>-0.1275859125628995</v>
      </c>
      <c r="DV16" s="252">
        <f>'Table 5_Benchmark &amp; Inputs'!DL16</f>
        <v>0.85424559601477468</v>
      </c>
      <c r="DW16" s="252">
        <f>'Table 5_Benchmark &amp; Inputs'!DM16</f>
        <v>1.603957936444619</v>
      </c>
      <c r="DX16" s="252">
        <f>'Table 5_Benchmark &amp; Inputs'!DN16</f>
        <v>2.2941138645418002</v>
      </c>
      <c r="DY16" s="252">
        <f>'Table 5_Benchmark &amp; Inputs'!DO16</f>
        <v>2.7237578176178689</v>
      </c>
      <c r="DZ16" s="252">
        <f>'Table 5_Benchmark &amp; Inputs'!DP16</f>
        <v>2.1381600825339424</v>
      </c>
      <c r="EA16" s="252">
        <f>'Table 5_Benchmark &amp; Inputs'!DQ16</f>
        <v>1.0619980989799462</v>
      </c>
      <c r="EB16" s="252">
        <f>'Table 5_Benchmark &amp; Inputs'!DR16</f>
        <v>9.311545124707438E-3</v>
      </c>
      <c r="EC16" s="252">
        <f>'Table 5_Benchmark &amp; Inputs'!DS16</f>
        <v>-0.2418234797003127</v>
      </c>
      <c r="ED16" s="252">
        <f>'Table 5_Benchmark &amp; Inputs'!DT16</f>
        <v>-0.5772678132438811</v>
      </c>
      <c r="EE16" s="252">
        <f>'Table 5_Benchmark &amp; Inputs'!DU16</f>
        <v>2.2051105073139641</v>
      </c>
      <c r="EF16" s="252">
        <f>'Table 5_Benchmark &amp; Inputs'!DV16</f>
        <v>4.4390049943955026</v>
      </c>
      <c r="EG16" s="252">
        <f>'Table 5_Benchmark &amp; Inputs'!DW16</f>
        <v>5.8888749696686817</v>
      </c>
      <c r="EH16" s="252">
        <f>'Table 5_Benchmark &amp; Inputs'!DX16</f>
        <v>7.8279448322436842</v>
      </c>
      <c r="EI16" s="252">
        <f>'Table 5_Benchmark &amp; Inputs'!DY16</f>
        <v>7.1924270147894003</v>
      </c>
      <c r="EJ16" s="252">
        <f>'Table 5_Benchmark &amp; Inputs'!DZ16</f>
        <v>6.302957773372464</v>
      </c>
      <c r="EK16" s="252">
        <f>'Table 5_Benchmark &amp; Inputs'!EA16</f>
        <v>7.6912314964596593</v>
      </c>
      <c r="EL16" s="252"/>
      <c r="EM16" s="252"/>
      <c r="EN16" s="267"/>
      <c r="EO16" s="267"/>
      <c r="EP16" s="267"/>
    </row>
    <row r="17" spans="1:175" s="108" customFormat="1" x14ac:dyDescent="0.3">
      <c r="A17" s="239"/>
      <c r="B17" s="194" t="s">
        <v>230</v>
      </c>
      <c r="C17" s="13" t="s">
        <v>234</v>
      </c>
      <c r="D17" s="168" t="s">
        <v>238</v>
      </c>
      <c r="E17" s="191" t="s">
        <v>192</v>
      </c>
      <c r="F17" s="192">
        <f>'Table 6_Correlations &amp; Weights'!V27</f>
        <v>0.10897385306170199</v>
      </c>
      <c r="G17" s="192">
        <f>F17/SUM(F9,F13,F17,F21)</f>
        <v>0.15209279249725183</v>
      </c>
      <c r="H17" s="192">
        <v>0</v>
      </c>
      <c r="I17" s="112" t="s">
        <v>239</v>
      </c>
      <c r="J17" s="112" t="s">
        <v>142</v>
      </c>
      <c r="K17" s="116" t="s">
        <v>147</v>
      </c>
      <c r="L17" s="112">
        <v>16980</v>
      </c>
      <c r="M17" s="278" t="s">
        <v>240</v>
      </c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45">
        <f>'Table 5_Benchmark &amp; Inputs'!AN17</f>
        <v>6.2192712304946447</v>
      </c>
      <c r="BB17" s="245">
        <f>'Table 5_Benchmark &amp; Inputs'!AO17</f>
        <v>11.727584222224088</v>
      </c>
      <c r="BC17" s="245">
        <f>'Table 5_Benchmark &amp; Inputs'!AP17</f>
        <v>16.633808009920497</v>
      </c>
      <c r="BD17" s="245">
        <f>'Table 5_Benchmark &amp; Inputs'!AQ17</f>
        <v>18.505592724484469</v>
      </c>
      <c r="BE17" s="245">
        <f>'Table 5_Benchmark &amp; Inputs'!AR17</f>
        <v>19.293945631422833</v>
      </c>
      <c r="BF17" s="245">
        <f>'Table 5_Benchmark &amp; Inputs'!AS17</f>
        <v>15.099388519230612</v>
      </c>
      <c r="BG17" s="245">
        <f>'Table 5_Benchmark &amp; Inputs'!AT17</f>
        <v>10.039361033445319</v>
      </c>
      <c r="BH17" s="245">
        <f>'Table 5_Benchmark &amp; Inputs'!AU17</f>
        <v>4.1183982079970773</v>
      </c>
      <c r="BI17" s="245">
        <f>'Table 5_Benchmark &amp; Inputs'!AV17</f>
        <v>0.18960961484684979</v>
      </c>
      <c r="BJ17" s="245">
        <f>'Table 5_Benchmark &amp; Inputs'!AW17</f>
        <v>-0.2883699085954734</v>
      </c>
      <c r="BK17" s="245">
        <f>'Table 5_Benchmark &amp; Inputs'!AX17</f>
        <v>0.88927798336974528</v>
      </c>
      <c r="BL17" s="245">
        <f>'Table 5_Benchmark &amp; Inputs'!AY17</f>
        <v>4.1738328304486494</v>
      </c>
      <c r="BM17" s="245">
        <f>'Table 5_Benchmark &amp; Inputs'!AZ17</f>
        <v>4.4773386600603757</v>
      </c>
      <c r="BN17" s="245">
        <f>'Table 5_Benchmark &amp; Inputs'!BA17</f>
        <v>5.4016727147419346</v>
      </c>
      <c r="BO17" s="245">
        <f>'Table 5_Benchmark &amp; Inputs'!BB17</f>
        <v>5.56310792003835</v>
      </c>
      <c r="BP17" s="245">
        <f>'Table 5_Benchmark &amp; Inputs'!BC17</f>
        <v>6.4886147456694561</v>
      </c>
      <c r="BQ17" s="245">
        <f>'Table 5_Benchmark &amp; Inputs'!BD17</f>
        <v>10.059080936865401</v>
      </c>
      <c r="BR17" s="245">
        <f>'Table 5_Benchmark &amp; Inputs'!BE17</f>
        <v>12.204539044573437</v>
      </c>
      <c r="BS17" s="245">
        <f>'Table 5_Benchmark &amp; Inputs'!BF17</f>
        <v>11.66290463309014</v>
      </c>
      <c r="BT17" s="245">
        <f>'Table 5_Benchmark &amp; Inputs'!BG17</f>
        <v>8.6407443404237636</v>
      </c>
      <c r="BU17" s="245">
        <f>'Table 5_Benchmark &amp; Inputs'!BH17</f>
        <v>6.3819646071793565</v>
      </c>
      <c r="BV17" s="245">
        <f>'Table 5_Benchmark &amp; Inputs'!BI17</f>
        <v>5.7717936006844512</v>
      </c>
      <c r="BW17" s="245">
        <f>'Table 5_Benchmark &amp; Inputs'!BJ17</f>
        <v>6.7221800833552132</v>
      </c>
      <c r="BX17" s="245">
        <f>'Table 5_Benchmark &amp; Inputs'!BK17</f>
        <v>14.662782378059092</v>
      </c>
      <c r="BY17" s="245">
        <f>'Table 5_Benchmark &amp; Inputs'!BL17</f>
        <v>15.454109341617405</v>
      </c>
      <c r="BZ17" s="245">
        <f>'Table 5_Benchmark &amp; Inputs'!BM17</f>
        <v>12.280421657093864</v>
      </c>
      <c r="CA17" s="245">
        <f>'Table 5_Benchmark &amp; Inputs'!BN17</f>
        <v>13.151352008141684</v>
      </c>
      <c r="CB17" s="245">
        <f>'Table 5_Benchmark &amp; Inputs'!BO17</f>
        <v>4.0554873220466057</v>
      </c>
      <c r="CC17" s="245">
        <f>'Table 5_Benchmark &amp; Inputs'!BP17</f>
        <v>3.5984443586391843</v>
      </c>
      <c r="CD17" s="245">
        <f>'Table 5_Benchmark &amp; Inputs'!BQ17</f>
        <v>5.907040607719801</v>
      </c>
      <c r="CE17" s="245">
        <f>'Table 5_Benchmark &amp; Inputs'!BR17</f>
        <v>5.7737082560508792</v>
      </c>
      <c r="CF17" s="245">
        <f>'Table 5_Benchmark &amp; Inputs'!BS17</f>
        <v>11.595144147451277</v>
      </c>
      <c r="CG17" s="245">
        <f>'Table 5_Benchmark &amp; Inputs'!BT17</f>
        <v>12.318596365937085</v>
      </c>
      <c r="CH17" s="245">
        <f>'Table 5_Benchmark &amp; Inputs'!BU17</f>
        <v>10.955899650113443</v>
      </c>
      <c r="CI17" s="245">
        <f>'Table 5_Benchmark &amp; Inputs'!BV17</f>
        <v>6.5097863448955611</v>
      </c>
      <c r="CJ17" s="245">
        <f>'Table 5_Benchmark &amp; Inputs'!BW17</f>
        <v>-1.4148714497436286</v>
      </c>
      <c r="CK17" s="245">
        <f>'Table 5_Benchmark &amp; Inputs'!BX17</f>
        <v>-5.8026594594039071</v>
      </c>
      <c r="CL17" s="245">
        <f>'Table 5_Benchmark &amp; Inputs'!BY17</f>
        <v>-8.3905637633969992</v>
      </c>
      <c r="CM17" s="245">
        <f>'Table 5_Benchmark &amp; Inputs'!BZ17</f>
        <v>-10.798941014795806</v>
      </c>
      <c r="CN17" s="245">
        <f>'Table 5_Benchmark &amp; Inputs'!CA17</f>
        <v>-11.503735322611714</v>
      </c>
      <c r="CO17" s="245">
        <f>'Table 5_Benchmark &amp; Inputs'!CB17</f>
        <v>-12.546782403761508</v>
      </c>
      <c r="CP17" s="245">
        <f>'Table 5_Benchmark &amp; Inputs'!CC17</f>
        <v>-13.700124910395861</v>
      </c>
      <c r="CQ17" s="245">
        <f>'Table 5_Benchmark &amp; Inputs'!CD17</f>
        <v>-14.628235591643787</v>
      </c>
      <c r="CR17" s="245">
        <f>'Table 5_Benchmark &amp; Inputs'!CE17</f>
        <v>-13.391246343547206</v>
      </c>
      <c r="CS17" s="245">
        <f>'Table 5_Benchmark &amp; Inputs'!CF17</f>
        <v>-13.102774546240878</v>
      </c>
      <c r="CT17" s="245">
        <f>'Table 5_Benchmark &amp; Inputs'!CG17</f>
        <v>-13.296585671018438</v>
      </c>
      <c r="CU17" s="245">
        <f>'Table 5_Benchmark &amp; Inputs'!CH17</f>
        <v>-11.105850496819041</v>
      </c>
      <c r="CV17" s="245">
        <f>'Table 5_Benchmark &amp; Inputs'!CI17</f>
        <v>-9.0578776737053488</v>
      </c>
      <c r="CW17" s="245">
        <f>'Table 5_Benchmark &amp; Inputs'!CJ17</f>
        <v>-1.4118476707246812</v>
      </c>
      <c r="CX17" s="245">
        <f>'Table 5_Benchmark &amp; Inputs'!CK17</f>
        <v>4.523342435727618</v>
      </c>
      <c r="CY17" s="245">
        <f>'Table 5_Benchmark &amp; Inputs'!CL17</f>
        <v>11.348632524813178</v>
      </c>
      <c r="CZ17" s="245">
        <f>'Table 5_Benchmark &amp; Inputs'!CM17</f>
        <v>10.241684804584979</v>
      </c>
      <c r="DA17" s="245">
        <f>'Table 5_Benchmark &amp; Inputs'!CN17</f>
        <v>1.2151601007584021</v>
      </c>
      <c r="DB17" s="245">
        <f>'Table 5_Benchmark &amp; Inputs'!CO17</f>
        <v>-2.348386920495221</v>
      </c>
      <c r="DC17" s="245">
        <f>'Table 5_Benchmark &amp; Inputs'!CP17</f>
        <v>-9.587897149101309</v>
      </c>
      <c r="DD17" s="245">
        <f>'Table 5_Benchmark &amp; Inputs'!CQ17</f>
        <v>-6.575616771378999</v>
      </c>
      <c r="DE17" s="245">
        <f>'Table 5_Benchmark &amp; Inputs'!CR17</f>
        <v>-0.15663355829857345</v>
      </c>
      <c r="DF17" s="245">
        <f>'Table 5_Benchmark &amp; Inputs'!CS17</f>
        <v>5.2137275990590721</v>
      </c>
      <c r="DG17" s="245">
        <f>'Table 5_Benchmark &amp; Inputs'!CT17</f>
        <v>14.052889275438426</v>
      </c>
      <c r="DH17" s="245">
        <f>'Table 5_Benchmark &amp; Inputs'!CU17</f>
        <v>17.60082907751671</v>
      </c>
      <c r="DI17" s="245">
        <f>'Table 5_Benchmark &amp; Inputs'!CV17</f>
        <v>21.458955824563699</v>
      </c>
      <c r="DJ17" s="245">
        <f>'Table 5_Benchmark &amp; Inputs'!CW17</f>
        <v>21.328046496906257</v>
      </c>
      <c r="DK17" s="245">
        <f>'Table 5_Benchmark &amp; Inputs'!CX17</f>
        <v>21.97871819980627</v>
      </c>
      <c r="DL17" s="245">
        <f>'Table 5_Benchmark &amp; Inputs'!CY17</f>
        <v>22.524486768405342</v>
      </c>
      <c r="DM17" s="245">
        <f>'Table 5_Benchmark &amp; Inputs'!CZ17</f>
        <v>16.090983719095458</v>
      </c>
      <c r="DN17" s="245">
        <f>'Table 5_Benchmark &amp; Inputs'!DA17</f>
        <v>10.325087419308792</v>
      </c>
      <c r="DO17" s="245">
        <f>'Table 5_Benchmark &amp; Inputs'!DB17</f>
        <v>5.4750624362552855</v>
      </c>
      <c r="DP17" s="245">
        <f>'Table 5_Benchmark &amp; Inputs'!DC17</f>
        <v>-1.669095121620243</v>
      </c>
      <c r="DQ17" s="245">
        <f>'Table 5_Benchmark &amp; Inputs'!DD17</f>
        <v>-3.0452142833844111</v>
      </c>
      <c r="DR17" s="245">
        <f>'Table 5_Benchmark &amp; Inputs'!DE17</f>
        <v>-1.2983528171603853</v>
      </c>
      <c r="DS17" s="245">
        <f>'Table 5_Benchmark &amp; Inputs'!DF17</f>
        <v>-0.56555036454875818</v>
      </c>
      <c r="DT17" s="245">
        <f>'Table 5_Benchmark &amp; Inputs'!DG17</f>
        <v>2.4520752690063432</v>
      </c>
      <c r="DU17" s="245">
        <f>'Table 5_Benchmark &amp; Inputs'!DH17</f>
        <v>2.3053527497147317</v>
      </c>
      <c r="DV17" s="245">
        <f>'Table 5_Benchmark &amp; Inputs'!DI17</f>
        <v>1.1488177157704815</v>
      </c>
      <c r="DW17" s="245">
        <f>'Table 5_Benchmark &amp; Inputs'!DJ17</f>
        <v>4.2980043585037007E-2</v>
      </c>
      <c r="DX17" s="245">
        <f>'Table 5_Benchmark &amp; Inputs'!DK17</f>
        <v>-1.0838225562047192</v>
      </c>
      <c r="DY17" s="245">
        <f>'Table 5_Benchmark &amp; Inputs'!DL17</f>
        <v>1.004259059073495</v>
      </c>
      <c r="DZ17" s="245">
        <f>'Table 5_Benchmark &amp; Inputs'!DM17</f>
        <v>3.1368050164586103</v>
      </c>
      <c r="EA17" s="245">
        <f>'Table 5_Benchmark &amp; Inputs'!DN17</f>
        <v>4.4072090855104742</v>
      </c>
      <c r="EB17" s="245">
        <f>'Table 5_Benchmark &amp; Inputs'!DO17</f>
        <v>4.1714754115635735</v>
      </c>
      <c r="EC17" s="245">
        <f>'Table 5_Benchmark &amp; Inputs'!DP17</f>
        <v>3.6493357228171321</v>
      </c>
      <c r="ED17" s="245">
        <f>'Table 5_Benchmark &amp; Inputs'!DQ17</f>
        <v>2.0381070659884029</v>
      </c>
      <c r="EE17" s="245">
        <f>'Table 5_Benchmark &amp; Inputs'!DR17</f>
        <v>2.3500969457481582</v>
      </c>
      <c r="EF17" s="245">
        <f>'Table 5_Benchmark &amp; Inputs'!DS17</f>
        <v>2.3397644712795413</v>
      </c>
      <c r="EG17" s="245">
        <f>'Table 5_Benchmark &amp; Inputs'!DT17</f>
        <v>0.20661189481164682</v>
      </c>
      <c r="EH17" s="245">
        <f>'Table 5_Benchmark &amp; Inputs'!DU17</f>
        <v>-1.5717844961616896</v>
      </c>
      <c r="EI17" s="245">
        <f>'Table 5_Benchmark &amp; Inputs'!DV17</f>
        <v>-4.346421056713643</v>
      </c>
      <c r="EJ17" s="245">
        <f>'Table 5_Benchmark &amp; Inputs'!DW17</f>
        <v>-3.1995647276672936</v>
      </c>
      <c r="EK17" s="245">
        <f>'Table 5_Benchmark &amp; Inputs'!DX17</f>
        <v>-0.61071698519512374</v>
      </c>
      <c r="EL17" s="245">
        <f>'Table 5_Benchmark &amp; Inputs'!DY17</f>
        <v>2.8313801424215597</v>
      </c>
      <c r="EM17" s="245">
        <f>'Table 5_Benchmark &amp; Inputs'!DZ17</f>
        <v>-3.0976741831645107</v>
      </c>
      <c r="EN17" s="245">
        <f>'Table 5_Benchmark &amp; Inputs'!EA17</f>
        <v>-1.2202171770521753</v>
      </c>
      <c r="EO17" s="245">
        <f>'Table 5_Benchmark &amp; Inputs'!EB17</f>
        <v>1.8415140256839977</v>
      </c>
      <c r="EP17" s="245"/>
    </row>
    <row r="18" spans="1:175" s="108" customFormat="1" x14ac:dyDescent="0.3">
      <c r="A18" s="239"/>
      <c r="B18" s="194" t="s">
        <v>231</v>
      </c>
      <c r="C18" s="13" t="s">
        <v>235</v>
      </c>
      <c r="D18" s="168" t="s">
        <v>238</v>
      </c>
      <c r="E18" s="191" t="s">
        <v>192</v>
      </c>
      <c r="F18" s="192">
        <f>'Table 6_Correlations &amp; Weights'!V27</f>
        <v>0.10897385306170199</v>
      </c>
      <c r="G18" s="192">
        <f t="shared" ref="G18:G20" si="4">F18/SUM(F10,F14,F18,F22)</f>
        <v>0.15209279249725183</v>
      </c>
      <c r="H18" s="192">
        <v>0</v>
      </c>
      <c r="I18" s="112" t="s">
        <v>239</v>
      </c>
      <c r="J18" s="112" t="s">
        <v>142</v>
      </c>
      <c r="K18" s="116" t="s">
        <v>147</v>
      </c>
      <c r="L18" s="112">
        <v>19820</v>
      </c>
      <c r="M18" s="278" t="s">
        <v>240</v>
      </c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45">
        <f>'Table 5_Benchmark &amp; Inputs'!AN18</f>
        <v>30.934262671834556</v>
      </c>
      <c r="BB18" s="245">
        <f>'Table 5_Benchmark &amp; Inputs'!AO18</f>
        <v>36.705485281399426</v>
      </c>
      <c r="BC18" s="245">
        <f>'Table 5_Benchmark &amp; Inputs'!AP18</f>
        <v>34.235188254203877</v>
      </c>
      <c r="BD18" s="245">
        <f>'Table 5_Benchmark &amp; Inputs'!AQ18</f>
        <v>20.972795666188876</v>
      </c>
      <c r="BE18" s="245">
        <f>'Table 5_Benchmark &amp; Inputs'!AR18</f>
        <v>8.4078718167308022</v>
      </c>
      <c r="BF18" s="245">
        <f>'Table 5_Benchmark &amp; Inputs'!AS18</f>
        <v>3.7547603195976289</v>
      </c>
      <c r="BG18" s="245">
        <f>'Table 5_Benchmark &amp; Inputs'!AT18</f>
        <v>1.4739753209029862</v>
      </c>
      <c r="BH18" s="245">
        <f>'Table 5_Benchmark &amp; Inputs'!AU18</f>
        <v>9.9712439121754741</v>
      </c>
      <c r="BI18" s="245">
        <f>'Table 5_Benchmark &amp; Inputs'!AV18</f>
        <v>9.5757842694703612</v>
      </c>
      <c r="BJ18" s="245">
        <f>'Table 5_Benchmark &amp; Inputs'!AW18</f>
        <v>14.081754361799447</v>
      </c>
      <c r="BK18" s="245">
        <f>'Table 5_Benchmark &amp; Inputs'!AX18</f>
        <v>24.246073050898762</v>
      </c>
      <c r="BL18" s="245">
        <f>'Table 5_Benchmark &amp; Inputs'!AY18</f>
        <v>16.442232638022212</v>
      </c>
      <c r="BM18" s="245">
        <f>'Table 5_Benchmark &amp; Inputs'!AZ18</f>
        <v>19.685702124582033</v>
      </c>
      <c r="BN18" s="245">
        <f>'Table 5_Benchmark &amp; Inputs'!BA18</f>
        <v>17.64926907418662</v>
      </c>
      <c r="BO18" s="245">
        <f>'Table 5_Benchmark &amp; Inputs'!BB18</f>
        <v>8.7660633165592401</v>
      </c>
      <c r="BP18" s="245">
        <f>'Table 5_Benchmark &amp; Inputs'!BC18</f>
        <v>7.4429552048479062</v>
      </c>
      <c r="BQ18" s="245">
        <f>'Table 5_Benchmark &amp; Inputs'!BD18</f>
        <v>6.869127277919354</v>
      </c>
      <c r="BR18" s="245">
        <f>'Table 5_Benchmark &amp; Inputs'!BE18</f>
        <v>7.0204440989467791</v>
      </c>
      <c r="BS18" s="245">
        <f>'Table 5_Benchmark &amp; Inputs'!BF18</f>
        <v>9.0641447862446931</v>
      </c>
      <c r="BT18" s="245">
        <f>'Table 5_Benchmark &amp; Inputs'!BG18</f>
        <v>14.745849643227876</v>
      </c>
      <c r="BU18" s="245">
        <f>'Table 5_Benchmark &amp; Inputs'!BH18</f>
        <v>13.402746557229653</v>
      </c>
      <c r="BV18" s="245">
        <f>'Table 5_Benchmark &amp; Inputs'!BI18</f>
        <v>18.93266481710425</v>
      </c>
      <c r="BW18" s="245">
        <f>'Table 5_Benchmark &amp; Inputs'!BJ18</f>
        <v>28.548612160979754</v>
      </c>
      <c r="BX18" s="245">
        <f>'Table 5_Benchmark &amp; Inputs'!BK18</f>
        <v>39.702117461587747</v>
      </c>
      <c r="BY18" s="245">
        <f>'Table 5_Benchmark &amp; Inputs'!BL18</f>
        <v>49.982490808349233</v>
      </c>
      <c r="BZ18" s="245">
        <f>'Table 5_Benchmark &amp; Inputs'!BM18</f>
        <v>45.378341854801427</v>
      </c>
      <c r="CA18" s="245">
        <f>'Table 5_Benchmark &amp; Inputs'!BN18</f>
        <v>35.296002119830902</v>
      </c>
      <c r="CB18" s="245">
        <f>'Table 5_Benchmark &amp; Inputs'!BO18</f>
        <v>18.284988806912601</v>
      </c>
      <c r="CC18" s="245">
        <f>'Table 5_Benchmark &amp; Inputs'!BP18</f>
        <v>9.5196215263308019</v>
      </c>
      <c r="CD18" s="245">
        <f>'Table 5_Benchmark &amp; Inputs'!BQ18</f>
        <v>5.5263844465561949</v>
      </c>
      <c r="CE18" s="245">
        <f>'Table 5_Benchmark &amp; Inputs'!BR18</f>
        <v>2.7004115993007871</v>
      </c>
      <c r="CF18" s="245">
        <f>'Table 5_Benchmark &amp; Inputs'!BS18</f>
        <v>3.5276397311569818</v>
      </c>
      <c r="CG18" s="245">
        <f>'Table 5_Benchmark &amp; Inputs'!BT18</f>
        <v>1.3988743381054749</v>
      </c>
      <c r="CH18" s="245">
        <f>'Table 5_Benchmark &amp; Inputs'!BU18</f>
        <v>1.8317494454064682</v>
      </c>
      <c r="CI18" s="245">
        <f>'Table 5_Benchmark &amp; Inputs'!BV18</f>
        <v>-0.36837187969331708</v>
      </c>
      <c r="CJ18" s="245">
        <f>'Table 5_Benchmark &amp; Inputs'!BW18</f>
        <v>-0.85487492156544542</v>
      </c>
      <c r="CK18" s="245">
        <f>'Table 5_Benchmark &amp; Inputs'!BX18</f>
        <v>1.1926350973821009</v>
      </c>
      <c r="CL18" s="245">
        <f>'Table 5_Benchmark &amp; Inputs'!BY18</f>
        <v>1.0257165971922646</v>
      </c>
      <c r="CM18" s="245">
        <f>'Table 5_Benchmark &amp; Inputs'!BZ18</f>
        <v>2.888221542889887</v>
      </c>
      <c r="CN18" s="245">
        <f>'Table 5_Benchmark &amp; Inputs'!CA18</f>
        <v>3.97655306761117</v>
      </c>
      <c r="CO18" s="245">
        <f>'Table 5_Benchmark &amp; Inputs'!CB18</f>
        <v>3.9942713304256459</v>
      </c>
      <c r="CP18" s="245">
        <f>'Table 5_Benchmark &amp; Inputs'!CC18</f>
        <v>5.8423103583173308</v>
      </c>
      <c r="CQ18" s="245">
        <f>'Table 5_Benchmark &amp; Inputs'!CD18</f>
        <v>9.5474060759191275</v>
      </c>
      <c r="CR18" s="245">
        <f>'Table 5_Benchmark &amp; Inputs'!CE18</f>
        <v>12.558705654361818</v>
      </c>
      <c r="CS18" s="245">
        <f>'Table 5_Benchmark &amp; Inputs'!CF18</f>
        <v>13.063358493398866</v>
      </c>
      <c r="CT18" s="245">
        <f>'Table 5_Benchmark &amp; Inputs'!CG18</f>
        <v>8.4986541186164395</v>
      </c>
      <c r="CU18" s="245">
        <f>'Table 5_Benchmark &amp; Inputs'!CH18</f>
        <v>5.469905021763835</v>
      </c>
      <c r="CV18" s="245">
        <f>'Table 5_Benchmark &amp; Inputs'!CI18</f>
        <v>1.1294693122166017</v>
      </c>
      <c r="CW18" s="245">
        <f>'Table 5_Benchmark &amp; Inputs'!CJ18</f>
        <v>2.5172196987175028</v>
      </c>
      <c r="CX18" s="245">
        <f>'Table 5_Benchmark &amp; Inputs'!CK18</f>
        <v>9.5786173088252191</v>
      </c>
      <c r="CY18" s="245">
        <f>'Table 5_Benchmark &amp; Inputs'!CL18</f>
        <v>10.271706720290426</v>
      </c>
      <c r="CZ18" s="245">
        <f>'Table 5_Benchmark &amp; Inputs'!CM18</f>
        <v>11.643913250769875</v>
      </c>
      <c r="DA18" s="245">
        <f>'Table 5_Benchmark &amp; Inputs'!CN18</f>
        <v>6.2699821875300765</v>
      </c>
      <c r="DB18" s="245">
        <f>'Table 5_Benchmark &amp; Inputs'!CO18</f>
        <v>-0.77448701799707298</v>
      </c>
      <c r="DC18" s="245">
        <f>'Table 5_Benchmark &amp; Inputs'!CP18</f>
        <v>-2.48940251448817</v>
      </c>
      <c r="DD18" s="245">
        <f>'Table 5_Benchmark &amp; Inputs'!CQ18</f>
        <v>-3.7979831028477538</v>
      </c>
      <c r="DE18" s="245">
        <f>'Table 5_Benchmark &amp; Inputs'!CR18</f>
        <v>1.2614175607983973</v>
      </c>
      <c r="DF18" s="245">
        <f>'Table 5_Benchmark &amp; Inputs'!CS18</f>
        <v>7.09270709693042</v>
      </c>
      <c r="DG18" s="245">
        <f>'Table 5_Benchmark &amp; Inputs'!CT18</f>
        <v>9.6399850800331333</v>
      </c>
      <c r="DH18" s="245">
        <f>'Table 5_Benchmark &amp; Inputs'!CU18</f>
        <v>17.52449786262515</v>
      </c>
      <c r="DI18" s="245">
        <f>'Table 5_Benchmark &amp; Inputs'!CV18</f>
        <v>19.533356509293981</v>
      </c>
      <c r="DJ18" s="245">
        <f>'Table 5_Benchmark &amp; Inputs'!CW18</f>
        <v>13.043030923271019</v>
      </c>
      <c r="DK18" s="245">
        <f>'Table 5_Benchmark &amp; Inputs'!CX18</f>
        <v>7.5002047560879008</v>
      </c>
      <c r="DL18" s="245">
        <f>'Table 5_Benchmark &amp; Inputs'!CY18</f>
        <v>-3.1695913303942542</v>
      </c>
      <c r="DM18" s="245">
        <f>'Table 5_Benchmark &amp; Inputs'!CZ18</f>
        <v>-11.523538337417518</v>
      </c>
      <c r="DN18" s="245">
        <f>'Table 5_Benchmark &amp; Inputs'!DA18</f>
        <v>-13.353320088929651</v>
      </c>
      <c r="DO18" s="245">
        <f>'Table 5_Benchmark &amp; Inputs'!DB18</f>
        <v>-12.785668944227538</v>
      </c>
      <c r="DP18" s="245">
        <f>'Table 5_Benchmark &amp; Inputs'!DC18</f>
        <v>-9.5631200507787373</v>
      </c>
      <c r="DQ18" s="245">
        <f>'Table 5_Benchmark &amp; Inputs'!DD18</f>
        <v>-7.0785225025607117</v>
      </c>
      <c r="DR18" s="245">
        <f>'Table 5_Benchmark &amp; Inputs'!DE18</f>
        <v>-3.5364133430699289</v>
      </c>
      <c r="DS18" s="245">
        <f>'Table 5_Benchmark &amp; Inputs'!DF18</f>
        <v>-2.920862226963278</v>
      </c>
      <c r="DT18" s="245">
        <f>'Table 5_Benchmark &amp; Inputs'!DG18</f>
        <v>-5.9925701592188032</v>
      </c>
      <c r="DU18" s="245">
        <f>'Table 5_Benchmark &amp; Inputs'!DH18</f>
        <v>-8.2327112181616044</v>
      </c>
      <c r="DV18" s="245">
        <f>'Table 5_Benchmark &amp; Inputs'!DI18</f>
        <v>-7.6833465794206912</v>
      </c>
      <c r="DW18" s="245">
        <f>'Table 5_Benchmark &amp; Inputs'!DJ18</f>
        <v>-5.0697721582485364</v>
      </c>
      <c r="DX18" s="245">
        <f>'Table 5_Benchmark &amp; Inputs'!DK18</f>
        <v>-0.85118112682807046</v>
      </c>
      <c r="DY18" s="245">
        <f>'Table 5_Benchmark &amp; Inputs'!DL18</f>
        <v>2.9818243905652366</v>
      </c>
      <c r="DZ18" s="245">
        <f>'Table 5_Benchmark &amp; Inputs'!DM18</f>
        <v>2.5304128186662731</v>
      </c>
      <c r="EA18" s="245">
        <f>'Table 5_Benchmark &amp; Inputs'!DN18</f>
        <v>2.2853695535213818</v>
      </c>
      <c r="EB18" s="245">
        <f>'Table 5_Benchmark &amp; Inputs'!DO18</f>
        <v>4.564961048055709</v>
      </c>
      <c r="EC18" s="245">
        <f>'Table 5_Benchmark &amp; Inputs'!DP18</f>
        <v>6.4011357921457428</v>
      </c>
      <c r="ED18" s="245">
        <f>'Table 5_Benchmark &amp; Inputs'!DQ18</f>
        <v>3.8983625914695184</v>
      </c>
      <c r="EE18" s="245">
        <f>'Table 5_Benchmark &amp; Inputs'!DR18</f>
        <v>4.6564744711000952</v>
      </c>
      <c r="EF18" s="245">
        <f>'Table 5_Benchmark &amp; Inputs'!DS18</f>
        <v>4.1836520456275066</v>
      </c>
      <c r="EG18" s="245">
        <f>'Table 5_Benchmark &amp; Inputs'!DT18</f>
        <v>1.4570458448213033</v>
      </c>
      <c r="EH18" s="245">
        <f>'Table 5_Benchmark &amp; Inputs'!DU18</f>
        <v>3.9627922367859703</v>
      </c>
      <c r="EI18" s="245">
        <f>'Table 5_Benchmark &amp; Inputs'!DV18</f>
        <v>1.7015772384402126</v>
      </c>
      <c r="EJ18" s="245">
        <f>'Table 5_Benchmark &amp; Inputs'!DW18</f>
        <v>-1.3913132115350653</v>
      </c>
      <c r="EK18" s="245">
        <f>'Table 5_Benchmark &amp; Inputs'!DX18</f>
        <v>-0.28672298615659203</v>
      </c>
      <c r="EL18" s="245">
        <f>'Table 5_Benchmark &amp; Inputs'!DY18</f>
        <v>-0.20324822662084585</v>
      </c>
      <c r="EM18" s="245">
        <f>'Table 5_Benchmark &amp; Inputs'!DZ18</f>
        <v>-9.532858836072192</v>
      </c>
      <c r="EN18" s="245">
        <f>'Table 5_Benchmark &amp; Inputs'!EA18</f>
        <v>-6.1632613202587807</v>
      </c>
      <c r="EO18" s="245">
        <f>'Table 5_Benchmark &amp; Inputs'!EB18</f>
        <v>-5.5191936534220307</v>
      </c>
      <c r="EP18" s="245"/>
    </row>
    <row r="19" spans="1:175" s="108" customFormat="1" x14ac:dyDescent="0.3">
      <c r="A19" s="239"/>
      <c r="B19" s="194" t="s">
        <v>232</v>
      </c>
      <c r="C19" s="13" t="s">
        <v>236</v>
      </c>
      <c r="D19" s="168" t="s">
        <v>238</v>
      </c>
      <c r="E19" s="191" t="s">
        <v>192</v>
      </c>
      <c r="F19" s="192">
        <f>'Table 6_Correlations &amp; Weights'!V27</f>
        <v>0.10897385306170199</v>
      </c>
      <c r="G19" s="192">
        <f t="shared" si="4"/>
        <v>0.15209279249725183</v>
      </c>
      <c r="H19" s="192">
        <v>0</v>
      </c>
      <c r="I19" s="112" t="s">
        <v>239</v>
      </c>
      <c r="J19" s="112" t="s">
        <v>142</v>
      </c>
      <c r="K19" s="116" t="s">
        <v>147</v>
      </c>
      <c r="L19" s="112">
        <v>31080</v>
      </c>
      <c r="M19" s="278" t="s">
        <v>240</v>
      </c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45">
        <f>'Table 5_Benchmark &amp; Inputs'!AN19</f>
        <v>11.780423721694905</v>
      </c>
      <c r="BB19" s="245">
        <f>'Table 5_Benchmark &amp; Inputs'!AO19</f>
        <v>12.568181317708088</v>
      </c>
      <c r="BC19" s="245">
        <f>'Table 5_Benchmark &amp; Inputs'!AP19</f>
        <v>12.217889960323724</v>
      </c>
      <c r="BD19" s="245">
        <f>'Table 5_Benchmark &amp; Inputs'!AQ19</f>
        <v>9.3798522910763662</v>
      </c>
      <c r="BE19" s="245">
        <f>'Table 5_Benchmark &amp; Inputs'!AR19</f>
        <v>6.907877634419032</v>
      </c>
      <c r="BF19" s="245">
        <f>'Table 5_Benchmark &amp; Inputs'!AS19</f>
        <v>3.7122620166395732</v>
      </c>
      <c r="BG19" s="245">
        <f>'Table 5_Benchmark &amp; Inputs'!AT19</f>
        <v>0.63360873915342852</v>
      </c>
      <c r="BH19" s="245">
        <f>'Table 5_Benchmark &amp; Inputs'!AU19</f>
        <v>-0.26009134871365902</v>
      </c>
      <c r="BI19" s="245">
        <f>'Table 5_Benchmark &amp; Inputs'!AV19</f>
        <v>-0.1886898080579687</v>
      </c>
      <c r="BJ19" s="245">
        <f>'Table 5_Benchmark &amp; Inputs'!AW19</f>
        <v>0.84335142096648441</v>
      </c>
      <c r="BK19" s="245">
        <f>'Table 5_Benchmark &amp; Inputs'!AX19</f>
        <v>-0.32543315300559111</v>
      </c>
      <c r="BL19" s="245">
        <f>'Table 5_Benchmark &amp; Inputs'!AY19</f>
        <v>-1.6522394525530386</v>
      </c>
      <c r="BM19" s="245">
        <f>'Table 5_Benchmark &amp; Inputs'!AZ19</f>
        <v>-1.2576970764422961</v>
      </c>
      <c r="BN19" s="245">
        <f>'Table 5_Benchmark &amp; Inputs'!BA19</f>
        <v>-2.8630447286025316</v>
      </c>
      <c r="BO19" s="245">
        <f>'Table 5_Benchmark &amp; Inputs'!BB19</f>
        <v>-0.47444098434104143</v>
      </c>
      <c r="BP19" s="245">
        <f>'Table 5_Benchmark &amp; Inputs'!BC19</f>
        <v>0.46768901966168552</v>
      </c>
      <c r="BQ19" s="245">
        <f>'Table 5_Benchmark &amp; Inputs'!BD19</f>
        <v>-0.37117983369579793</v>
      </c>
      <c r="BR19" s="245">
        <f>'Table 5_Benchmark &amp; Inputs'!BE19</f>
        <v>2.4641545696831835</v>
      </c>
      <c r="BS19" s="245">
        <f>'Table 5_Benchmark &amp; Inputs'!BF19</f>
        <v>2.892585432587734</v>
      </c>
      <c r="BT19" s="245">
        <f>'Table 5_Benchmark &amp; Inputs'!BG19</f>
        <v>5.5662443963115402</v>
      </c>
      <c r="BU19" s="245">
        <f>'Table 5_Benchmark &amp; Inputs'!BH19</f>
        <v>8.8263983313961258</v>
      </c>
      <c r="BV19" s="245">
        <f>'Table 5_Benchmark &amp; Inputs'!BI19</f>
        <v>6.3193943412835889</v>
      </c>
      <c r="BW19" s="245">
        <f>'Table 5_Benchmark &amp; Inputs'!BJ19</f>
        <v>4.1147840218548382</v>
      </c>
      <c r="BX19" s="245">
        <f>'Table 5_Benchmark &amp; Inputs'!BK19</f>
        <v>2.694639723609169</v>
      </c>
      <c r="BY19" s="245">
        <f>'Table 5_Benchmark &amp; Inputs'!BL19</f>
        <v>1.0883938535685047</v>
      </c>
      <c r="BZ19" s="245">
        <f>'Table 5_Benchmark &amp; Inputs'!BM19</f>
        <v>2.0811918101114211</v>
      </c>
      <c r="CA19" s="245">
        <f>'Table 5_Benchmark &amp; Inputs'!BN19</f>
        <v>2.0193080444997213</v>
      </c>
      <c r="CB19" s="245">
        <f>'Table 5_Benchmark &amp; Inputs'!BO19</f>
        <v>-1.741275830384148</v>
      </c>
      <c r="CC19" s="245">
        <f>'Table 5_Benchmark &amp; Inputs'!BP19</f>
        <v>-3.0599305424386856</v>
      </c>
      <c r="CD19" s="245">
        <f>'Table 5_Benchmark &amp; Inputs'!BQ19</f>
        <v>-4.2080521514085687</v>
      </c>
      <c r="CE19" s="245">
        <f>'Table 5_Benchmark &amp; Inputs'!BR19</f>
        <v>-2.1260858961581373</v>
      </c>
      <c r="CF19" s="245">
        <f>'Table 5_Benchmark &amp; Inputs'!BS19</f>
        <v>2.4323797206836293</v>
      </c>
      <c r="CG19" s="245">
        <f>'Table 5_Benchmark &amp; Inputs'!BT19</f>
        <v>0.79155092365287583</v>
      </c>
      <c r="CH19" s="245">
        <f>'Table 5_Benchmark &amp; Inputs'!BU19</f>
        <v>-2.1992183956424176</v>
      </c>
      <c r="CI19" s="245">
        <f>'Table 5_Benchmark &amp; Inputs'!BV19</f>
        <v>-9.51618813821303</v>
      </c>
      <c r="CJ19" s="245">
        <f>'Table 5_Benchmark &amp; Inputs'!BW19</f>
        <v>-17.499648451066662</v>
      </c>
      <c r="CK19" s="245">
        <f>'Table 5_Benchmark &amp; Inputs'!BX19</f>
        <v>-18.232437904662092</v>
      </c>
      <c r="CL19" s="245">
        <f>'Table 5_Benchmark &amp; Inputs'!BY19</f>
        <v>-18.060081759307003</v>
      </c>
      <c r="CM19" s="245">
        <f>'Table 5_Benchmark &amp; Inputs'!BZ19</f>
        <v>-18.274642038274422</v>
      </c>
      <c r="CN19" s="245">
        <f>'Table 5_Benchmark &amp; Inputs'!CA19</f>
        <v>-18.818413545092429</v>
      </c>
      <c r="CO19" s="245">
        <f>'Table 5_Benchmark &amp; Inputs'!CB19</f>
        <v>-21.498365109111273</v>
      </c>
      <c r="CP19" s="245">
        <f>'Table 5_Benchmark &amp; Inputs'!CC19</f>
        <v>-20.78840228913257</v>
      </c>
      <c r="CQ19" s="245">
        <f>'Table 5_Benchmark &amp; Inputs'!CD19</f>
        <v>-6.3367556027621434</v>
      </c>
      <c r="CR19" s="245">
        <f>'Table 5_Benchmark &amp; Inputs'!CE19</f>
        <v>19.994098861303502</v>
      </c>
      <c r="CS19" s="245">
        <f>'Table 5_Benchmark &amp; Inputs'!CF19</f>
        <v>39.144781867570011</v>
      </c>
      <c r="CT19" s="245">
        <f>'Table 5_Benchmark &amp; Inputs'!CG19</f>
        <v>48.994787645547653</v>
      </c>
      <c r="CU19" s="245">
        <f>'Table 5_Benchmark &amp; Inputs'!CH19</f>
        <v>35.695216410357986</v>
      </c>
      <c r="CV19" s="245">
        <f>'Table 5_Benchmark &amp; Inputs'!CI19</f>
        <v>12.856769024721373</v>
      </c>
      <c r="CW19" s="245">
        <f>'Table 5_Benchmark &amp; Inputs'!CJ19</f>
        <v>7.2912319272842669</v>
      </c>
      <c r="CX19" s="245">
        <f>'Table 5_Benchmark &amp; Inputs'!CK19</f>
        <v>5.418660710456825</v>
      </c>
      <c r="CY19" s="245">
        <f>'Table 5_Benchmark &amp; Inputs'!CL19</f>
        <v>4.6692087889800797</v>
      </c>
      <c r="CZ19" s="245">
        <f>'Table 5_Benchmark &amp; Inputs'!CM19</f>
        <v>3.8777742461320388</v>
      </c>
      <c r="DA19" s="245">
        <f>'Table 5_Benchmark &amp; Inputs'!CN19</f>
        <v>-3.1603915207431443</v>
      </c>
      <c r="DB19" s="245">
        <f>'Table 5_Benchmark &amp; Inputs'!CO19</f>
        <v>-6.5239474653871632</v>
      </c>
      <c r="DC19" s="245">
        <f>'Table 5_Benchmark &amp; Inputs'!CP19</f>
        <v>-8.2159620197131726</v>
      </c>
      <c r="DD19" s="245">
        <f>'Table 5_Benchmark &amp; Inputs'!CQ19</f>
        <v>-5.1885695846475208</v>
      </c>
      <c r="DE19" s="245">
        <f>'Table 5_Benchmark &amp; Inputs'!CR19</f>
        <v>-0.23201518854432268</v>
      </c>
      <c r="DF19" s="245">
        <f>'Table 5_Benchmark &amp; Inputs'!CS19</f>
        <v>1.0528092173389716</v>
      </c>
      <c r="DG19" s="245">
        <f>'Table 5_Benchmark &amp; Inputs'!CT19</f>
        <v>3.6149788154005935</v>
      </c>
      <c r="DH19" s="245">
        <f>'Table 5_Benchmark &amp; Inputs'!CU19</f>
        <v>2.8580633698852069</v>
      </c>
      <c r="DI19" s="245">
        <f>'Table 5_Benchmark &amp; Inputs'!CV19</f>
        <v>3.0172444801945275</v>
      </c>
      <c r="DJ19" s="245">
        <f>'Table 5_Benchmark &amp; Inputs'!CW19</f>
        <v>1.1352436093518348</v>
      </c>
      <c r="DK19" s="245">
        <f>'Table 5_Benchmark &amp; Inputs'!CX19</f>
        <v>-0.30726351000225421</v>
      </c>
      <c r="DL19" s="245">
        <f>'Table 5_Benchmark &amp; Inputs'!CY19</f>
        <v>-1.734635530680017</v>
      </c>
      <c r="DM19" s="245">
        <f>'Table 5_Benchmark &amp; Inputs'!CZ19</f>
        <v>-7.598265940784918</v>
      </c>
      <c r="DN19" s="245">
        <f>'Table 5_Benchmark &amp; Inputs'!DA19</f>
        <v>-9.0291734210461616</v>
      </c>
      <c r="DO19" s="245">
        <f>'Table 5_Benchmark &amp; Inputs'!DB19</f>
        <v>-10.952492504328307</v>
      </c>
      <c r="DP19" s="245">
        <f>'Table 5_Benchmark &amp; Inputs'!DC19</f>
        <v>-11.548708997953016</v>
      </c>
      <c r="DQ19" s="245">
        <f>'Table 5_Benchmark &amp; Inputs'!DD19</f>
        <v>-8.5837211896368331</v>
      </c>
      <c r="DR19" s="245">
        <f>'Table 5_Benchmark &amp; Inputs'!DE19</f>
        <v>-3.5746228357919398</v>
      </c>
      <c r="DS19" s="245">
        <f>'Table 5_Benchmark &amp; Inputs'!DF19</f>
        <v>1.7765938396904282</v>
      </c>
      <c r="DT19" s="245">
        <f>'Table 5_Benchmark &amp; Inputs'!DG19</f>
        <v>6.1130248092920834</v>
      </c>
      <c r="DU19" s="245">
        <f>'Table 5_Benchmark &amp; Inputs'!DH19</f>
        <v>9.3613148491207792</v>
      </c>
      <c r="DV19" s="245">
        <f>'Table 5_Benchmark &amp; Inputs'!DI19</f>
        <v>5.5618318966751943</v>
      </c>
      <c r="DW19" s="245">
        <f>'Table 5_Benchmark &amp; Inputs'!DJ19</f>
        <v>2.0922282363025206</v>
      </c>
      <c r="DX19" s="245">
        <f>'Table 5_Benchmark &amp; Inputs'!DK19</f>
        <v>0.12800945599431712</v>
      </c>
      <c r="DY19" s="245">
        <f>'Table 5_Benchmark &amp; Inputs'!DL19</f>
        <v>-1.3229557296070289</v>
      </c>
      <c r="DZ19" s="245">
        <f>'Table 5_Benchmark &amp; Inputs'!DM19</f>
        <v>0.65027442838689153</v>
      </c>
      <c r="EA19" s="245">
        <f>'Table 5_Benchmark &amp; Inputs'!DN19</f>
        <v>1.888387732233942</v>
      </c>
      <c r="EB19" s="245">
        <f>'Table 5_Benchmark &amp; Inputs'!DO19</f>
        <v>1.9901922901096714</v>
      </c>
      <c r="EC19" s="245">
        <f>'Table 5_Benchmark &amp; Inputs'!DP19</f>
        <v>1.0988530467602664</v>
      </c>
      <c r="ED19" s="245">
        <f>'Table 5_Benchmark &amp; Inputs'!DQ19</f>
        <v>4.596078233449831E-2</v>
      </c>
      <c r="EE19" s="245">
        <f>'Table 5_Benchmark &amp; Inputs'!DR19</f>
        <v>-1.5169645419881195</v>
      </c>
      <c r="EF19" s="245">
        <f>'Table 5_Benchmark &amp; Inputs'!DS19</f>
        <v>-3.4529312489535702</v>
      </c>
      <c r="EG19" s="245">
        <f>'Table 5_Benchmark &amp; Inputs'!DT19</f>
        <v>-4.6997237749537586</v>
      </c>
      <c r="EH19" s="245">
        <f>'Table 5_Benchmark &amp; Inputs'!DU19</f>
        <v>-6.8986536605483746</v>
      </c>
      <c r="EI19" s="245">
        <f>'Table 5_Benchmark &amp; Inputs'!DV19</f>
        <v>-6.0746335777413538</v>
      </c>
      <c r="EJ19" s="245">
        <f>'Table 5_Benchmark &amp; Inputs'!DW19</f>
        <v>-2.8586148372602107</v>
      </c>
      <c r="EK19" s="245">
        <f>'Table 5_Benchmark &amp; Inputs'!DX19</f>
        <v>2.120725869716539</v>
      </c>
      <c r="EL19" s="245">
        <f>'Table 5_Benchmark &amp; Inputs'!DY19</f>
        <v>5.2606596742396743</v>
      </c>
      <c r="EM19" s="245">
        <f>'Table 5_Benchmark &amp; Inputs'!DZ19</f>
        <v>-3.9269349732275813</v>
      </c>
      <c r="EN19" s="245">
        <f>'Table 5_Benchmark &amp; Inputs'!EA19</f>
        <v>-1.9590033821952002</v>
      </c>
      <c r="EO19" s="245">
        <f>'Table 5_Benchmark &amp; Inputs'!EB19</f>
        <v>0.30111035240249667</v>
      </c>
      <c r="EP19" s="245"/>
    </row>
    <row r="20" spans="1:175" s="108" customFormat="1" x14ac:dyDescent="0.3">
      <c r="A20" s="239"/>
      <c r="B20" s="194" t="s">
        <v>233</v>
      </c>
      <c r="C20" s="13" t="s">
        <v>237</v>
      </c>
      <c r="D20" s="168" t="s">
        <v>238</v>
      </c>
      <c r="E20" s="191" t="s">
        <v>192</v>
      </c>
      <c r="F20" s="192">
        <f>'Table 6_Correlations &amp; Weights'!V27</f>
        <v>0.10897385306170199</v>
      </c>
      <c r="G20" s="192">
        <f t="shared" si="4"/>
        <v>0.15209279249725183</v>
      </c>
      <c r="H20" s="192">
        <v>0</v>
      </c>
      <c r="I20" s="112" t="s">
        <v>239</v>
      </c>
      <c r="J20" s="112" t="s">
        <v>142</v>
      </c>
      <c r="K20" s="116" t="s">
        <v>147</v>
      </c>
      <c r="L20" s="112">
        <v>37980</v>
      </c>
      <c r="M20" s="278" t="s">
        <v>240</v>
      </c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45">
        <f>'Table 5_Benchmark &amp; Inputs'!AN20</f>
        <v>11.343828346934478</v>
      </c>
      <c r="BB20" s="245">
        <f>'Table 5_Benchmark &amp; Inputs'!AO20</f>
        <v>10.954074404075376</v>
      </c>
      <c r="BC20" s="245">
        <f>'Table 5_Benchmark &amp; Inputs'!AP20</f>
        <v>15.707319711456705</v>
      </c>
      <c r="BD20" s="245">
        <f>'Table 5_Benchmark &amp; Inputs'!AQ20</f>
        <v>17.532613273740058</v>
      </c>
      <c r="BE20" s="245">
        <f>'Table 5_Benchmark &amp; Inputs'!AR20</f>
        <v>17.19563653116284</v>
      </c>
      <c r="BF20" s="245">
        <f>'Table 5_Benchmark &amp; Inputs'!AS20</f>
        <v>16.463282777667825</v>
      </c>
      <c r="BG20" s="245">
        <f>'Table 5_Benchmark &amp; Inputs'!AT20</f>
        <v>14.215965230335115</v>
      </c>
      <c r="BH20" s="245">
        <f>'Table 5_Benchmark &amp; Inputs'!AU20</f>
        <v>12.687642230824951</v>
      </c>
      <c r="BI20" s="245">
        <f>'Table 5_Benchmark &amp; Inputs'!AV20</f>
        <v>10.655250233291715</v>
      </c>
      <c r="BJ20" s="245">
        <f>'Table 5_Benchmark &amp; Inputs'!AW20</f>
        <v>9.3162740455666615</v>
      </c>
      <c r="BK20" s="245">
        <f>'Table 5_Benchmark &amp; Inputs'!AX20</f>
        <v>7.0478794273371701</v>
      </c>
      <c r="BL20" s="245">
        <f>'Table 5_Benchmark &amp; Inputs'!AY20</f>
        <v>4.2883065993364511</v>
      </c>
      <c r="BM20" s="245">
        <f>'Table 5_Benchmark &amp; Inputs'!AZ20</f>
        <v>6.4430602398745016</v>
      </c>
      <c r="BN20" s="245">
        <f>'Table 5_Benchmark &amp; Inputs'!BA20</f>
        <v>8.5034552769366698</v>
      </c>
      <c r="BO20" s="245">
        <f>'Table 5_Benchmark &amp; Inputs'!BB20</f>
        <v>10.990466561860316</v>
      </c>
      <c r="BP20" s="245">
        <f>'Table 5_Benchmark &amp; Inputs'!BC20</f>
        <v>14.542356814601373</v>
      </c>
      <c r="BQ20" s="245">
        <f>'Table 5_Benchmark &amp; Inputs'!BD20</f>
        <v>13.490949794469792</v>
      </c>
      <c r="BR20" s="245">
        <f>'Table 5_Benchmark &amp; Inputs'!BE20</f>
        <v>12.222296346039849</v>
      </c>
      <c r="BS20" s="245">
        <f>'Table 5_Benchmark &amp; Inputs'!BF20</f>
        <v>8.3502045833941771</v>
      </c>
      <c r="BT20" s="245">
        <f>'Table 5_Benchmark &amp; Inputs'!BG20</f>
        <v>5.4094710563687425</v>
      </c>
      <c r="BU20" s="245">
        <f>'Table 5_Benchmark &amp; Inputs'!BH20</f>
        <v>6.8098092797469754</v>
      </c>
      <c r="BV20" s="245">
        <f>'Table 5_Benchmark &amp; Inputs'!BI20</f>
        <v>9.5698827774548949</v>
      </c>
      <c r="BW20" s="245">
        <f>'Table 5_Benchmark &amp; Inputs'!BJ20</f>
        <v>11.854181846035669</v>
      </c>
      <c r="BX20" s="245">
        <f>'Table 5_Benchmark &amp; Inputs'!BK20</f>
        <v>13.970134273685359</v>
      </c>
      <c r="BY20" s="245">
        <f>'Table 5_Benchmark &amp; Inputs'!BL20</f>
        <v>10.921609078139412</v>
      </c>
      <c r="BZ20" s="245">
        <f>'Table 5_Benchmark &amp; Inputs'!BM20</f>
        <v>4.5983517490283941</v>
      </c>
      <c r="CA20" s="245">
        <f>'Table 5_Benchmark &amp; Inputs'!BN20</f>
        <v>6.0948495841859529</v>
      </c>
      <c r="CB20" s="245">
        <f>'Table 5_Benchmark &amp; Inputs'!BO20</f>
        <v>5.7668068684663547</v>
      </c>
      <c r="CC20" s="245">
        <f>'Table 5_Benchmark &amp; Inputs'!BP20</f>
        <v>8.8830455834948392</v>
      </c>
      <c r="CD20" s="245">
        <f>'Table 5_Benchmark &amp; Inputs'!BQ20</f>
        <v>12.516243646164899</v>
      </c>
      <c r="CE20" s="245">
        <f>'Table 5_Benchmark &amp; Inputs'!BR20</f>
        <v>11.497402353340771</v>
      </c>
      <c r="CF20" s="245">
        <f>'Table 5_Benchmark &amp; Inputs'!BS20</f>
        <v>12.577306891389378</v>
      </c>
      <c r="CG20" s="245">
        <f>'Table 5_Benchmark &amp; Inputs'!BT20</f>
        <v>8.130365685973139</v>
      </c>
      <c r="CH20" s="245">
        <f>'Table 5_Benchmark &amp; Inputs'!BU20</f>
        <v>6.7938610807148141</v>
      </c>
      <c r="CI20" s="245">
        <f>'Table 5_Benchmark &amp; Inputs'!BV20</f>
        <v>2.5610656552946973</v>
      </c>
      <c r="CJ20" s="245">
        <f>'Table 5_Benchmark &amp; Inputs'!BW20</f>
        <v>-5.89109592464684</v>
      </c>
      <c r="CK20" s="245">
        <f>'Table 5_Benchmark &amp; Inputs'!BX20</f>
        <v>-8.377151810556283</v>
      </c>
      <c r="CL20" s="245">
        <f>'Table 5_Benchmark &amp; Inputs'!BY20</f>
        <v>-10.36011070300674</v>
      </c>
      <c r="CM20" s="245">
        <f>'Table 5_Benchmark &amp; Inputs'!BZ20</f>
        <v>-12.130309626978429</v>
      </c>
      <c r="CN20" s="245">
        <f>'Table 5_Benchmark &amp; Inputs'!CA20</f>
        <v>-10.335579159573502</v>
      </c>
      <c r="CO20" s="245">
        <f>'Table 5_Benchmark &amp; Inputs'!CB20</f>
        <v>-10.534247627695805</v>
      </c>
      <c r="CP20" s="245">
        <f>'Table 5_Benchmark &amp; Inputs'!CC20</f>
        <v>-13.221402602786538</v>
      </c>
      <c r="CQ20" s="245">
        <f>'Table 5_Benchmark &amp; Inputs'!CD20</f>
        <v>-16.01495000244271</v>
      </c>
      <c r="CR20" s="245">
        <f>'Table 5_Benchmark &amp; Inputs'!CE20</f>
        <v>-18.399027358426284</v>
      </c>
      <c r="CS20" s="245">
        <f>'Table 5_Benchmark &amp; Inputs'!CF20</f>
        <v>-20.695602217813246</v>
      </c>
      <c r="CT20" s="245">
        <f>'Table 5_Benchmark &amp; Inputs'!CG20</f>
        <v>-22.014700383347662</v>
      </c>
      <c r="CU20" s="245">
        <f>'Table 5_Benchmark &amp; Inputs'!CH20</f>
        <v>-21.797491527707979</v>
      </c>
      <c r="CV20" s="245">
        <f>'Table 5_Benchmark &amp; Inputs'!CI20</f>
        <v>-17.399983508299094</v>
      </c>
      <c r="CW20" s="245">
        <f>'Table 5_Benchmark &amp; Inputs'!CJ20</f>
        <v>-7.8330566600028382</v>
      </c>
      <c r="CX20" s="245">
        <f>'Table 5_Benchmark &amp; Inputs'!CK20</f>
        <v>0.47010550736922158</v>
      </c>
      <c r="CY20" s="245">
        <f>'Table 5_Benchmark &amp; Inputs'!CL20</f>
        <v>15.126565488517596</v>
      </c>
      <c r="CZ20" s="245">
        <f>'Table 5_Benchmark &amp; Inputs'!CM20</f>
        <v>8.2628945574822374</v>
      </c>
      <c r="DA20" s="245">
        <f>'Table 5_Benchmark &amp; Inputs'!CN20</f>
        <v>-2.9620082080706989</v>
      </c>
      <c r="DB20" s="245">
        <f>'Table 5_Benchmark &amp; Inputs'!CO20</f>
        <v>-8.0908557477117871</v>
      </c>
      <c r="DC20" s="245">
        <f>'Table 5_Benchmark &amp; Inputs'!CP20</f>
        <v>-21.45353390024437</v>
      </c>
      <c r="DD20" s="245">
        <f>'Table 5_Benchmark &amp; Inputs'!CQ20</f>
        <v>-12.959522023443482</v>
      </c>
      <c r="DE20" s="245">
        <f>'Table 5_Benchmark &amp; Inputs'!CR20</f>
        <v>-5.3250357971988072</v>
      </c>
      <c r="DF20" s="245">
        <f>'Table 5_Benchmark &amp; Inputs'!CS20</f>
        <v>2.1900054486492868</v>
      </c>
      <c r="DG20" s="245">
        <f>'Table 5_Benchmark &amp; Inputs'!CT20</f>
        <v>14.735094330642475</v>
      </c>
      <c r="DH20" s="245">
        <f>'Table 5_Benchmark &amp; Inputs'!CU20</f>
        <v>12.851365613478807</v>
      </c>
      <c r="DI20" s="245">
        <f>'Table 5_Benchmark &amp; Inputs'!CV20</f>
        <v>12.938476691934975</v>
      </c>
      <c r="DJ20" s="245">
        <f>'Table 5_Benchmark &amp; Inputs'!CW20</f>
        <v>8.8997033135502139</v>
      </c>
      <c r="DK20" s="245">
        <f>'Table 5_Benchmark &amp; Inputs'!CX20</f>
        <v>11.425849067920954</v>
      </c>
      <c r="DL20" s="245">
        <f>'Table 5_Benchmark &amp; Inputs'!CY20</f>
        <v>15.597379433568037</v>
      </c>
      <c r="DM20" s="245">
        <f>'Table 5_Benchmark &amp; Inputs'!CZ20</f>
        <v>15.551759679262659</v>
      </c>
      <c r="DN20" s="245">
        <f>'Table 5_Benchmark &amp; Inputs'!DA20</f>
        <v>14.533484001358604</v>
      </c>
      <c r="DO20" s="245">
        <f>'Table 5_Benchmark &amp; Inputs'!DB20</f>
        <v>7.4421945686746316</v>
      </c>
      <c r="DP20" s="245">
        <f>'Table 5_Benchmark &amp; Inputs'!DC20</f>
        <v>2.1296690752306064</v>
      </c>
      <c r="DQ20" s="245">
        <f>'Table 5_Benchmark &amp; Inputs'!DD20</f>
        <v>2.6349265006004514</v>
      </c>
      <c r="DR20" s="245">
        <f>'Table 5_Benchmark &amp; Inputs'!DE20</f>
        <v>5.2907869425091141</v>
      </c>
      <c r="DS20" s="245">
        <f>'Table 5_Benchmark &amp; Inputs'!DF20</f>
        <v>9.7603292648516131</v>
      </c>
      <c r="DT20" s="245">
        <f>'Table 5_Benchmark &amp; Inputs'!DG20</f>
        <v>12.568080606350494</v>
      </c>
      <c r="DU20" s="245">
        <f>'Table 5_Benchmark &amp; Inputs'!DH20</f>
        <v>9.6300649308076558</v>
      </c>
      <c r="DV20" s="245">
        <f>'Table 5_Benchmark &amp; Inputs'!DI20</f>
        <v>8.7029855961327076</v>
      </c>
      <c r="DW20" s="245">
        <f>'Table 5_Benchmark &amp; Inputs'!DJ20</f>
        <v>9.514591955269518</v>
      </c>
      <c r="DX20" s="245">
        <f>'Table 5_Benchmark &amp; Inputs'!DK20</f>
        <v>7.7414940211324241</v>
      </c>
      <c r="DY20" s="245">
        <f>'Table 5_Benchmark &amp; Inputs'!DL20</f>
        <v>12.125788145097975</v>
      </c>
      <c r="DZ20" s="245">
        <f>'Table 5_Benchmark &amp; Inputs'!DM20</f>
        <v>13.701815228632649</v>
      </c>
      <c r="EA20" s="245">
        <f>'Table 5_Benchmark &amp; Inputs'!DN20</f>
        <v>10.969151691983468</v>
      </c>
      <c r="EB20" s="245">
        <f>'Table 5_Benchmark &amp; Inputs'!DO20</f>
        <v>11.222071970014076</v>
      </c>
      <c r="EC20" s="245">
        <f>'Table 5_Benchmark &amp; Inputs'!DP20</f>
        <v>6.7816992793149966</v>
      </c>
      <c r="ED20" s="245">
        <f>'Table 5_Benchmark &amp; Inputs'!DQ20</f>
        <v>3.4483585975458824</v>
      </c>
      <c r="EE20" s="245">
        <f>'Table 5_Benchmark &amp; Inputs'!DR20</f>
        <v>2.7059714496871257</v>
      </c>
      <c r="EF20" s="245">
        <f>'Table 5_Benchmark &amp; Inputs'!DS20</f>
        <v>2.1561860200656384</v>
      </c>
      <c r="EG20" s="245">
        <f>'Table 5_Benchmark &amp; Inputs'!DT20</f>
        <v>3.0967002437896372</v>
      </c>
      <c r="EH20" s="245">
        <f>'Table 5_Benchmark &amp; Inputs'!DU20</f>
        <v>3.6895491330080863</v>
      </c>
      <c r="EI20" s="245">
        <f>'Table 5_Benchmark &amp; Inputs'!DV20</f>
        <v>3.0896731492853551</v>
      </c>
      <c r="EJ20" s="245">
        <f>'Table 5_Benchmark &amp; Inputs'!DW20</f>
        <v>3.3737302698074574</v>
      </c>
      <c r="EK20" s="245">
        <f>'Table 5_Benchmark &amp; Inputs'!DX20</f>
        <v>3.2097543593107862</v>
      </c>
      <c r="EL20" s="245">
        <f>'Table 5_Benchmark &amp; Inputs'!DY20</f>
        <v>3.8969185873329573</v>
      </c>
      <c r="EM20" s="245">
        <f>'Table 5_Benchmark &amp; Inputs'!DZ20</f>
        <v>-7.0985824193332894</v>
      </c>
      <c r="EN20" s="245">
        <f>'Table 5_Benchmark &amp; Inputs'!EA20</f>
        <v>-6.9632724809395103</v>
      </c>
      <c r="EO20" s="245">
        <f>'Table 5_Benchmark &amp; Inputs'!EB20</f>
        <v>-3.5424733804347346</v>
      </c>
      <c r="EP20" s="245"/>
    </row>
    <row r="21" spans="1:175" s="108" customFormat="1" x14ac:dyDescent="0.3">
      <c r="A21" s="239"/>
      <c r="B21" s="201" t="s">
        <v>165</v>
      </c>
      <c r="C21" s="202" t="s">
        <v>151</v>
      </c>
      <c r="D21" s="203" t="s">
        <v>162</v>
      </c>
      <c r="E21" s="204" t="s">
        <v>189</v>
      </c>
      <c r="F21" s="205">
        <f>'Table 6_Correlations &amp; Weights'!V28</f>
        <v>0.11460452603061863</v>
      </c>
      <c r="G21" s="205">
        <f>F21/(SUM(F9,F13,F17,F21))</f>
        <v>0.15995141868528273</v>
      </c>
      <c r="H21" s="205">
        <f>G21/SUM(G9,G13,G21)</f>
        <v>0.18864259823474175</v>
      </c>
      <c r="I21" s="201" t="s">
        <v>163</v>
      </c>
      <c r="J21" s="201" t="s">
        <v>142</v>
      </c>
      <c r="K21" s="201" t="s">
        <v>143</v>
      </c>
      <c r="L21" s="201">
        <v>16980</v>
      </c>
      <c r="M21" s="277">
        <v>30041</v>
      </c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2">
        <f>'Table 5_Benchmark &amp; Inputs'!P21</f>
        <v>-12.249289652315692</v>
      </c>
      <c r="AA21" s="252">
        <f>'Table 5_Benchmark &amp; Inputs'!Q21</f>
        <v>11.092097860253979</v>
      </c>
      <c r="AB21" s="252">
        <f>'Table 5_Benchmark &amp; Inputs'!R21</f>
        <v>18.765125900292272</v>
      </c>
      <c r="AC21" s="252">
        <f>'Table 5_Benchmark &amp; Inputs'!S21</f>
        <v>22.230566305937881</v>
      </c>
      <c r="AD21" s="252">
        <f>'Table 5_Benchmark &amp; Inputs'!T21</f>
        <v>29.922117558543626</v>
      </c>
      <c r="AE21" s="252">
        <f>'Table 5_Benchmark &amp; Inputs'!U21</f>
        <v>20.614611591241122</v>
      </c>
      <c r="AF21" s="252">
        <f>'Table 5_Benchmark &amp; Inputs'!V21</f>
        <v>19.877228115704103</v>
      </c>
      <c r="AG21" s="252">
        <f>'Table 5_Benchmark &amp; Inputs'!W21</f>
        <v>18.771890602007311</v>
      </c>
      <c r="AH21" s="252">
        <f>'Table 5_Benchmark &amp; Inputs'!X21</f>
        <v>15.995249558945595</v>
      </c>
      <c r="AI21" s="252">
        <f>'Table 5_Benchmark &amp; Inputs'!Y21</f>
        <v>14.150181286452851</v>
      </c>
      <c r="AJ21" s="252">
        <f>'Table 5_Benchmark &amp; Inputs'!Z21</f>
        <v>15.667039010756831</v>
      </c>
      <c r="AK21" s="252">
        <f>'Table 5_Benchmark &amp; Inputs'!AA21</f>
        <v>14.669206592353579</v>
      </c>
      <c r="AL21" s="252">
        <f>'Table 5_Benchmark &amp; Inputs'!AB21</f>
        <v>8.291548497404241</v>
      </c>
      <c r="AM21" s="252">
        <f>'Table 5_Benchmark &amp; Inputs'!AC21</f>
        <v>3.1550448810170981</v>
      </c>
      <c r="AN21" s="252">
        <f>'Table 5_Benchmark &amp; Inputs'!AD21</f>
        <v>-5.6013807166359513</v>
      </c>
      <c r="AO21" s="252">
        <f>'Table 5_Benchmark &amp; Inputs'!AE21</f>
        <v>-10.400559395876746</v>
      </c>
      <c r="AP21" s="252">
        <f>'Table 5_Benchmark &amp; Inputs'!AF21</f>
        <v>-12.012971189466967</v>
      </c>
      <c r="AQ21" s="252">
        <f>'Table 5_Benchmark &amp; Inputs'!AG21</f>
        <v>-5.831334368406436</v>
      </c>
      <c r="AR21" s="252">
        <f>'Table 5_Benchmark &amp; Inputs'!AH21</f>
        <v>0.20273097326421707</v>
      </c>
      <c r="AS21" s="252">
        <f>'Table 5_Benchmark &amp; Inputs'!AI21</f>
        <v>4.9618481468177595</v>
      </c>
      <c r="AT21" s="252">
        <f>'Table 5_Benchmark &amp; Inputs'!AJ21</f>
        <v>6.1464349936589713</v>
      </c>
      <c r="AU21" s="252">
        <f>'Table 5_Benchmark &amp; Inputs'!AK21</f>
        <v>-1.0072567197116329</v>
      </c>
      <c r="AV21" s="252">
        <f>'Table 5_Benchmark &amp; Inputs'!AL21</f>
        <v>-3.5474425793561029</v>
      </c>
      <c r="AW21" s="252">
        <f>'Table 5_Benchmark &amp; Inputs'!AM21</f>
        <v>-6.1629752066697341</v>
      </c>
      <c r="AX21" s="252">
        <f>'Table 5_Benchmark &amp; Inputs'!AN21</f>
        <v>-7.0252236292582388</v>
      </c>
      <c r="AY21" s="252">
        <f>'Table 5_Benchmark &amp; Inputs'!AO21</f>
        <v>-0.59542066428355678</v>
      </c>
      <c r="AZ21" s="252">
        <f>'Table 5_Benchmark &amp; Inputs'!AP21</f>
        <v>5.0746211451151515</v>
      </c>
      <c r="BA21" s="252">
        <f>'Table 5_Benchmark &amp; Inputs'!AQ21</f>
        <v>6.8294165814543453</v>
      </c>
      <c r="BB21" s="252">
        <f>'Table 5_Benchmark &amp; Inputs'!AR21</f>
        <v>17.058308845051979</v>
      </c>
      <c r="BC21" s="252">
        <f>'Table 5_Benchmark &amp; Inputs'!AS21</f>
        <v>16.273103261989377</v>
      </c>
      <c r="BD21" s="252">
        <f>'Table 5_Benchmark &amp; Inputs'!AT21</f>
        <v>11.548333973384269</v>
      </c>
      <c r="BE21" s="252">
        <f>'Table 5_Benchmark &amp; Inputs'!AU21</f>
        <v>15.210943531726469</v>
      </c>
      <c r="BF21" s="252">
        <f>'Table 5_Benchmark &amp; Inputs'!AV21</f>
        <v>13.30077589563103</v>
      </c>
      <c r="BG21" s="252">
        <f>'Table 5_Benchmark &amp; Inputs'!AW21</f>
        <v>12.031630411434701</v>
      </c>
      <c r="BH21" s="252">
        <f>'Table 5_Benchmark &amp; Inputs'!AX21</f>
        <v>13.510336409265417</v>
      </c>
      <c r="BI21" s="252">
        <f>'Table 5_Benchmark &amp; Inputs'!AY21</f>
        <v>8.2861330317014943</v>
      </c>
      <c r="BJ21" s="252">
        <f>'Table 5_Benchmark &amp; Inputs'!AZ21</f>
        <v>-4.1929277800079694</v>
      </c>
      <c r="BK21" s="252">
        <f>'Table 5_Benchmark &amp; Inputs'!BA21</f>
        <v>-6.0995560184843418</v>
      </c>
      <c r="BL21" s="252">
        <f>'Table 5_Benchmark &amp; Inputs'!BB21</f>
        <v>-6.6114061582914747</v>
      </c>
      <c r="BM21" s="252">
        <f>'Table 5_Benchmark &amp; Inputs'!BC21</f>
        <v>-4.138090600398808</v>
      </c>
      <c r="BN21" s="252">
        <f>'Table 5_Benchmark &amp; Inputs'!BD21</f>
        <v>6.526260608684149</v>
      </c>
      <c r="BO21" s="252">
        <f>'Table 5_Benchmark &amp; Inputs'!BE21</f>
        <v>9.1950748735940593</v>
      </c>
      <c r="BP21" s="252">
        <f>'Table 5_Benchmark &amp; Inputs'!BF21</f>
        <v>8.3402720509842627</v>
      </c>
      <c r="BQ21" s="252">
        <f>'Table 5_Benchmark &amp; Inputs'!BG21</f>
        <v>7.0513762891571226</v>
      </c>
      <c r="BR21" s="252">
        <f>'Table 5_Benchmark &amp; Inputs'!BH21</f>
        <v>7.6704402470362458</v>
      </c>
      <c r="BS21" s="252">
        <f>'Table 5_Benchmark &amp; Inputs'!BI21</f>
        <v>6.7371951588945587</v>
      </c>
      <c r="BT21" s="252">
        <f>'Table 5_Benchmark &amp; Inputs'!BJ21</f>
        <v>7.7691638957218823</v>
      </c>
      <c r="BU21" s="252">
        <f>'Table 5_Benchmark &amp; Inputs'!BK21</f>
        <v>12.475997919078154</v>
      </c>
      <c r="BV21" s="252">
        <f>'Table 5_Benchmark &amp; Inputs'!BL21</f>
        <v>9.9419594602654335</v>
      </c>
      <c r="BW21" s="252">
        <f>'Table 5_Benchmark &amp; Inputs'!BM21</f>
        <v>8.5019019653490311</v>
      </c>
      <c r="BX21" s="252">
        <f>'Table 5_Benchmark &amp; Inputs'!BN21</f>
        <v>7.0782339147972326</v>
      </c>
      <c r="BY21" s="252">
        <f>'Table 5_Benchmark &amp; Inputs'!BO21</f>
        <v>2.5813418901783618</v>
      </c>
      <c r="BZ21" s="252">
        <f>'Table 5_Benchmark &amp; Inputs'!BP21</f>
        <v>-0.62528618493139299</v>
      </c>
      <c r="CA21" s="252">
        <f>'Table 5_Benchmark &amp; Inputs'!BQ21</f>
        <v>1.336918906297778</v>
      </c>
      <c r="CB21" s="252">
        <f>'Table 5_Benchmark &amp; Inputs'!BR21</f>
        <v>4.2195722665795818</v>
      </c>
      <c r="CC21" s="252">
        <f>'Table 5_Benchmark &amp; Inputs'!BS21</f>
        <v>8.3228827343074379</v>
      </c>
      <c r="CD21" s="252">
        <f>'Table 5_Benchmark &amp; Inputs'!BT21</f>
        <v>12.3852466036784</v>
      </c>
      <c r="CE21" s="252">
        <f>'Table 5_Benchmark &amp; Inputs'!BU21</f>
        <v>12.760288865973568</v>
      </c>
      <c r="CF21" s="252">
        <f>'Table 5_Benchmark &amp; Inputs'!BV21</f>
        <v>9.3493181684712212</v>
      </c>
      <c r="CG21" s="252">
        <f>'Table 5_Benchmark &amp; Inputs'!BW21</f>
        <v>-4.1558196879052645</v>
      </c>
      <c r="CH21" s="252">
        <f>'Table 5_Benchmark &amp; Inputs'!BX21</f>
        <v>-15.502187076019128</v>
      </c>
      <c r="CI21" s="252">
        <f>'Table 5_Benchmark &amp; Inputs'!BY21</f>
        <v>-29.149658976431546</v>
      </c>
      <c r="CJ21" s="252">
        <f>'Table 5_Benchmark &amp; Inputs'!BZ21</f>
        <v>-37.405942278152985</v>
      </c>
      <c r="CK21" s="252">
        <f>'Table 5_Benchmark &amp; Inputs'!CA21</f>
        <v>-38.226662694821137</v>
      </c>
      <c r="CL21" s="252">
        <f>'Table 5_Benchmark &amp; Inputs'!CB21</f>
        <v>-37.996002156001971</v>
      </c>
      <c r="CM21" s="252">
        <f>'Table 5_Benchmark &amp; Inputs'!CC21</f>
        <v>-37.399264781972839</v>
      </c>
      <c r="CN21" s="252">
        <f>'Table 5_Benchmark &amp; Inputs'!CD21</f>
        <v>-42.416081684834445</v>
      </c>
      <c r="CO21" s="252">
        <f>'Table 5_Benchmark &amp; Inputs'!CE21</f>
        <v>-48.820095430690067</v>
      </c>
      <c r="CP21" s="252">
        <f>'Table 5_Benchmark &amp; Inputs'!CF21</f>
        <v>-55.458090411285632</v>
      </c>
      <c r="CQ21" s="252">
        <f>'Table 5_Benchmark &amp; Inputs'!CG21</f>
        <v>-58.270738109932665</v>
      </c>
      <c r="CR21" s="252">
        <f>'Table 5_Benchmark &amp; Inputs'!CH21</f>
        <v>-58.072489574764816</v>
      </c>
      <c r="CS21" s="252">
        <f>'Table 5_Benchmark &amp; Inputs'!CI21</f>
        <v>-56.49202830995231</v>
      </c>
      <c r="CT21" s="252">
        <f>'Table 5_Benchmark &amp; Inputs'!CJ21</f>
        <v>-48.976834589160326</v>
      </c>
      <c r="CU21" s="252">
        <f>'Table 5_Benchmark &amp; Inputs'!CK21</f>
        <v>-31.432525769899822</v>
      </c>
      <c r="CV21" s="252">
        <f>'Table 5_Benchmark &amp; Inputs'!CL21</f>
        <v>-14.345561633746668</v>
      </c>
      <c r="CW21" s="252">
        <f>'Table 5_Benchmark &amp; Inputs'!CM21</f>
        <v>0.99190817391658292</v>
      </c>
      <c r="CX21" s="252">
        <f>'Table 5_Benchmark &amp; Inputs'!CN21</f>
        <v>5.1826843355892187</v>
      </c>
      <c r="CY21" s="252">
        <f>'Table 5_Benchmark &amp; Inputs'!CO21</f>
        <v>-8.6166099128892597</v>
      </c>
      <c r="CZ21" s="252">
        <f>'Table 5_Benchmark &amp; Inputs'!CP21</f>
        <v>-11.956803466243167</v>
      </c>
      <c r="DA21" s="252">
        <f>'Table 5_Benchmark &amp; Inputs'!CQ21</f>
        <v>-11.90600722515992</v>
      </c>
      <c r="DB21" s="252">
        <f>'Table 5_Benchmark &amp; Inputs'!CR21</f>
        <v>2.8509991094200933</v>
      </c>
      <c r="DC21" s="252">
        <f>'Table 5_Benchmark &amp; Inputs'!CS21</f>
        <v>15.497827599886405</v>
      </c>
      <c r="DD21" s="252">
        <f>'Table 5_Benchmark &amp; Inputs'!CT21</f>
        <v>25.563874583792668</v>
      </c>
      <c r="DE21" s="252">
        <f>'Table 5_Benchmark &amp; Inputs'!CU21</f>
        <v>42.823958602307663</v>
      </c>
      <c r="DF21" s="252">
        <f>'Table 5_Benchmark &amp; Inputs'!CV21</f>
        <v>34.068644971076004</v>
      </c>
      <c r="DG21" s="252">
        <f>'Table 5_Benchmark &amp; Inputs'!CW21</f>
        <v>32.578300524732654</v>
      </c>
      <c r="DH21" s="252">
        <f>'Table 5_Benchmark &amp; Inputs'!CX21</f>
        <v>31.224561044841938</v>
      </c>
      <c r="DI21" s="252">
        <f>'Table 5_Benchmark &amp; Inputs'!CY21</f>
        <v>22.388483082531639</v>
      </c>
      <c r="DJ21" s="252">
        <f>'Table 5_Benchmark &amp; Inputs'!CZ21</f>
        <v>22.214511170810336</v>
      </c>
      <c r="DK21" s="252">
        <f>'Table 5_Benchmark &amp; Inputs'!DA21</f>
        <v>16.576388700284717</v>
      </c>
      <c r="DL21" s="252">
        <f>'Table 5_Benchmark &amp; Inputs'!DB21</f>
        <v>17.811732077434407</v>
      </c>
      <c r="DM21" s="252">
        <f>'Table 5_Benchmark &amp; Inputs'!DC21</f>
        <v>16.276075876488321</v>
      </c>
      <c r="DN21" s="252">
        <f>'Table 5_Benchmark &amp; Inputs'!DD21</f>
        <v>12.477656024323004</v>
      </c>
      <c r="DO21" s="252">
        <f>'Table 5_Benchmark &amp; Inputs'!DE21</f>
        <v>12.966029030290196</v>
      </c>
      <c r="DP21" s="252">
        <f>'Table 5_Benchmark &amp; Inputs'!DF21</f>
        <v>6.0716158093012851</v>
      </c>
      <c r="DQ21" s="252">
        <f>'Table 5_Benchmark &amp; Inputs'!DG21</f>
        <v>2.879979048055834</v>
      </c>
      <c r="DR21" s="252">
        <f>'Table 5_Benchmark &amp; Inputs'!DH21</f>
        <v>-1.0129339103388497</v>
      </c>
      <c r="DS21" s="252">
        <f>'Table 5_Benchmark &amp; Inputs'!DI21</f>
        <v>7.7624814629054235</v>
      </c>
      <c r="DT21" s="252">
        <f>'Table 5_Benchmark &amp; Inputs'!DJ21</f>
        <v>7.3722121875845481</v>
      </c>
      <c r="DU21" s="252">
        <f>'Table 5_Benchmark &amp; Inputs'!DK21</f>
        <v>7.7978872880072121</v>
      </c>
      <c r="DV21" s="252">
        <f>'Table 5_Benchmark &amp; Inputs'!DL21</f>
        <v>14.620806864545955</v>
      </c>
      <c r="DW21" s="252">
        <f>'Table 5_Benchmark &amp; Inputs'!DM21</f>
        <v>4.2414674273910409</v>
      </c>
      <c r="DX21" s="252">
        <f>'Table 5_Benchmark &amp; Inputs'!DN21</f>
        <v>7.5445761329798797</v>
      </c>
      <c r="DY21" s="252">
        <f>'Table 5_Benchmark &amp; Inputs'!DO21</f>
        <v>9.4822055079513881</v>
      </c>
      <c r="DZ21" s="252">
        <f>'Table 5_Benchmark &amp; Inputs'!DP21</f>
        <v>4.5810355445841511</v>
      </c>
      <c r="EA21" s="252">
        <f>'Table 5_Benchmark &amp; Inputs'!DQ21</f>
        <v>5.5024488461077974</v>
      </c>
      <c r="EB21" s="252">
        <f>'Table 5_Benchmark &amp; Inputs'!DR21</f>
        <v>3.2085444322296985</v>
      </c>
      <c r="EC21" s="252">
        <f>'Table 5_Benchmark &amp; Inputs'!DS21</f>
        <v>2.5225947468969832</v>
      </c>
      <c r="ED21" s="252">
        <f>'Table 5_Benchmark &amp; Inputs'!DT21</f>
        <v>0.24741018401984735</v>
      </c>
      <c r="EE21" s="252">
        <f>'Table 5_Benchmark &amp; Inputs'!DU21</f>
        <v>-3.2862213027074918</v>
      </c>
      <c r="EF21" s="252">
        <f>'Table 5_Benchmark &amp; Inputs'!DV21</f>
        <v>-7.6011010643310648</v>
      </c>
      <c r="EG21" s="252">
        <f>'Table 5_Benchmark &amp; Inputs'!DW21</f>
        <v>-11.02510867718903</v>
      </c>
      <c r="EH21" s="252">
        <f>'Table 5_Benchmark &amp; Inputs'!DX21</f>
        <v>-6.5166677278313685</v>
      </c>
      <c r="EI21" s="252">
        <f>'Table 5_Benchmark &amp; Inputs'!DY21</f>
        <v>0.62474065010096202</v>
      </c>
      <c r="EJ21" s="252">
        <f>'Table 5_Benchmark &amp; Inputs'!DZ21</f>
        <v>0.39113271890436768</v>
      </c>
      <c r="EK21" s="252">
        <f>'Table 5_Benchmark &amp; Inputs'!EA21</f>
        <v>4.8432441496238416</v>
      </c>
      <c r="EL21" s="252">
        <f>'Table 5_Benchmark &amp; Inputs'!EB21</f>
        <v>10.917802578321705</v>
      </c>
      <c r="EM21" s="252"/>
      <c r="EN21" s="267"/>
      <c r="EO21" s="267"/>
      <c r="EP21" s="267"/>
    </row>
    <row r="22" spans="1:175" s="108" customFormat="1" x14ac:dyDescent="0.3">
      <c r="A22" s="239"/>
      <c r="B22" s="201" t="s">
        <v>167</v>
      </c>
      <c r="C22" s="202" t="s">
        <v>155</v>
      </c>
      <c r="D22" s="203" t="s">
        <v>162</v>
      </c>
      <c r="E22" s="204" t="s">
        <v>189</v>
      </c>
      <c r="F22" s="205">
        <f>'Table 6_Correlations &amp; Weights'!V28</f>
        <v>0.11460452603061863</v>
      </c>
      <c r="G22" s="205">
        <f t="shared" ref="G22:G24" si="5">F22/(SUM(F10,F14,F18,F22))</f>
        <v>0.15995141868528273</v>
      </c>
      <c r="H22" s="205">
        <f t="shared" ref="H22:H24" si="6">G22/SUM(G10,G14,G22)</f>
        <v>0.18864259823474175</v>
      </c>
      <c r="I22" s="201" t="s">
        <v>163</v>
      </c>
      <c r="J22" s="201" t="s">
        <v>142</v>
      </c>
      <c r="K22" s="201" t="s">
        <v>143</v>
      </c>
      <c r="L22" s="201">
        <v>19820</v>
      </c>
      <c r="M22" s="277">
        <v>30041</v>
      </c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2">
        <f>'Table 5_Benchmark &amp; Inputs'!P22</f>
        <v>-7.4068924986610583</v>
      </c>
      <c r="AA22" s="252">
        <f>'Table 5_Benchmark &amp; Inputs'!Q22</f>
        <v>20.016375411611193</v>
      </c>
      <c r="AB22" s="252">
        <f>'Table 5_Benchmark &amp; Inputs'!R22</f>
        <v>26.086509068752594</v>
      </c>
      <c r="AC22" s="252">
        <f>'Table 5_Benchmark &amp; Inputs'!S22</f>
        <v>24.954211481328848</v>
      </c>
      <c r="AD22" s="252">
        <f>'Table 5_Benchmark &amp; Inputs'!T22</f>
        <v>22.779070874407804</v>
      </c>
      <c r="AE22" s="252">
        <f>'Table 5_Benchmark &amp; Inputs'!U22</f>
        <v>10.968507796960001</v>
      </c>
      <c r="AF22" s="252">
        <f>'Table 5_Benchmark &amp; Inputs'!V22</f>
        <v>7.7268672714243705</v>
      </c>
      <c r="AG22" s="252">
        <f>'Table 5_Benchmark &amp; Inputs'!W22</f>
        <v>9.2999208468722419</v>
      </c>
      <c r="AH22" s="252">
        <f>'Table 5_Benchmark &amp; Inputs'!X22</f>
        <v>9.0055765956537019</v>
      </c>
      <c r="AI22" s="252">
        <f>'Table 5_Benchmark &amp; Inputs'!Y22</f>
        <v>13.667865305980269</v>
      </c>
      <c r="AJ22" s="252">
        <f>'Table 5_Benchmark &amp; Inputs'!Z22</f>
        <v>21.381350041458653</v>
      </c>
      <c r="AK22" s="252">
        <f>'Table 5_Benchmark &amp; Inputs'!AA22</f>
        <v>21.106087568215379</v>
      </c>
      <c r="AL22" s="252">
        <f>'Table 5_Benchmark &amp; Inputs'!AB22</f>
        <v>17.947299696008997</v>
      </c>
      <c r="AM22" s="252">
        <f>'Table 5_Benchmark &amp; Inputs'!AC22</f>
        <v>10.177435990016072</v>
      </c>
      <c r="AN22" s="252">
        <f>'Table 5_Benchmark &amp; Inputs'!AD22</f>
        <v>1.4031696672588356</v>
      </c>
      <c r="AO22" s="252">
        <f>'Table 5_Benchmark &amp; Inputs'!AE22</f>
        <v>-0.36425433700050674</v>
      </c>
      <c r="AP22" s="252">
        <f>'Table 5_Benchmark &amp; Inputs'!AF22</f>
        <v>0.38292585027104264</v>
      </c>
      <c r="AQ22" s="252">
        <f>'Table 5_Benchmark &amp; Inputs'!AG22</f>
        <v>7.7699286379322521</v>
      </c>
      <c r="AR22" s="252">
        <f>'Table 5_Benchmark &amp; Inputs'!AH22</f>
        <v>13.459294247775528</v>
      </c>
      <c r="AS22" s="252">
        <f>'Table 5_Benchmark &amp; Inputs'!AI22</f>
        <v>16.172429375538403</v>
      </c>
      <c r="AT22" s="252">
        <f>'Table 5_Benchmark &amp; Inputs'!AJ22</f>
        <v>14.760881030404887</v>
      </c>
      <c r="AU22" s="252">
        <f>'Table 5_Benchmark &amp; Inputs'!AK22</f>
        <v>9.8018311680320771</v>
      </c>
      <c r="AV22" s="252">
        <f>'Table 5_Benchmark &amp; Inputs'!AL22</f>
        <v>5.5268946888907013</v>
      </c>
      <c r="AW22" s="252">
        <f>'Table 5_Benchmark &amp; Inputs'!AM22</f>
        <v>0.91996277253633996</v>
      </c>
      <c r="AX22" s="252">
        <f>'Table 5_Benchmark &amp; Inputs'!AN22</f>
        <v>-0.40375695688657759</v>
      </c>
      <c r="AY22" s="252">
        <f>'Table 5_Benchmark &amp; Inputs'!AO22</f>
        <v>0.41327086380016043</v>
      </c>
      <c r="AZ22" s="252">
        <f>'Table 5_Benchmark &amp; Inputs'!AP22</f>
        <v>4.2804895486743169</v>
      </c>
      <c r="BA22" s="252">
        <f>'Table 5_Benchmark &amp; Inputs'!AQ22</f>
        <v>6.0336207834069562</v>
      </c>
      <c r="BB22" s="252">
        <f>'Table 5_Benchmark &amp; Inputs'!AR22</f>
        <v>14.23710695727708</v>
      </c>
      <c r="BC22" s="252">
        <f>'Table 5_Benchmark &amp; Inputs'!AS22</f>
        <v>10.194073065476635</v>
      </c>
      <c r="BD22" s="252">
        <f>'Table 5_Benchmark &amp; Inputs'!AT22</f>
        <v>6.3092425365913609</v>
      </c>
      <c r="BE22" s="252">
        <f>'Table 5_Benchmark &amp; Inputs'!AU22</f>
        <v>6.0252752474372153</v>
      </c>
      <c r="BF22" s="252">
        <f>'Table 5_Benchmark &amp; Inputs'!AV22</f>
        <v>-2.7972721491587671</v>
      </c>
      <c r="BG22" s="252">
        <f>'Table 5_Benchmark &amp; Inputs'!AW22</f>
        <v>-0.40444602014129927</v>
      </c>
      <c r="BH22" s="252">
        <f>'Table 5_Benchmark &amp; Inputs'!AX22</f>
        <v>-0.71752846393564385</v>
      </c>
      <c r="BI22" s="252">
        <f>'Table 5_Benchmark &amp; Inputs'!AY22</f>
        <v>-3.286060959538653</v>
      </c>
      <c r="BJ22" s="252">
        <f>'Table 5_Benchmark &amp; Inputs'!AZ22</f>
        <v>-7.3339998912341429</v>
      </c>
      <c r="BK22" s="252">
        <f>'Table 5_Benchmark &amp; Inputs'!BA22</f>
        <v>-12.024949068801071</v>
      </c>
      <c r="BL22" s="252">
        <f>'Table 5_Benchmark &amp; Inputs'!BB22</f>
        <v>-15.153877417451195</v>
      </c>
      <c r="BM22" s="252">
        <f>'Table 5_Benchmark &amp; Inputs'!BC22</f>
        <v>-14.090354505783957</v>
      </c>
      <c r="BN22" s="252">
        <f>'Table 5_Benchmark &amp; Inputs'!BD22</f>
        <v>-9.2607238856712861</v>
      </c>
      <c r="BO22" s="252">
        <f>'Table 5_Benchmark &amp; Inputs'!BE22</f>
        <v>-4.0171517961623833</v>
      </c>
      <c r="BP22" s="252">
        <f>'Table 5_Benchmark &amp; Inputs'!BF22</f>
        <v>0.58208211343606875</v>
      </c>
      <c r="BQ22" s="252">
        <f>'Table 5_Benchmark &amp; Inputs'!BG22</f>
        <v>2.4283070534636275</v>
      </c>
      <c r="BR22" s="252">
        <f>'Table 5_Benchmark &amp; Inputs'!BH22</f>
        <v>7.6663776231398879</v>
      </c>
      <c r="BS22" s="252">
        <f>'Table 5_Benchmark &amp; Inputs'!BI22</f>
        <v>6.5474412283649421</v>
      </c>
      <c r="BT22" s="252">
        <f>'Table 5_Benchmark &amp; Inputs'!BJ22</f>
        <v>7.3380560219563504</v>
      </c>
      <c r="BU22" s="252">
        <f>'Table 5_Benchmark &amp; Inputs'!BK22</f>
        <v>11.953995444216094</v>
      </c>
      <c r="BV22" s="252">
        <f>'Table 5_Benchmark &amp; Inputs'!BL22</f>
        <v>10.697005984507348</v>
      </c>
      <c r="BW22" s="252">
        <f>'Table 5_Benchmark &amp; Inputs'!BM22</f>
        <v>16.89146731965284</v>
      </c>
      <c r="BX22" s="252">
        <f>'Table 5_Benchmark &amp; Inputs'!BN22</f>
        <v>18.418115052216937</v>
      </c>
      <c r="BY22" s="252">
        <f>'Table 5_Benchmark &amp; Inputs'!BO22</f>
        <v>12.277358660151046</v>
      </c>
      <c r="BZ22" s="252">
        <f>'Table 5_Benchmark &amp; Inputs'!BP22</f>
        <v>7.8769512982890113</v>
      </c>
      <c r="CA22" s="252">
        <f>'Table 5_Benchmark &amp; Inputs'!BQ22</f>
        <v>1.8936981314849795</v>
      </c>
      <c r="CB22" s="252">
        <f>'Table 5_Benchmark &amp; Inputs'!BR22</f>
        <v>-3.454216086970161</v>
      </c>
      <c r="CC22" s="252">
        <f>'Table 5_Benchmark &amp; Inputs'!BS22</f>
        <v>-6.5574379126796947</v>
      </c>
      <c r="CD22" s="252">
        <f>'Table 5_Benchmark &amp; Inputs'!BT22</f>
        <v>-12.599389724667517</v>
      </c>
      <c r="CE22" s="252">
        <f>'Table 5_Benchmark &amp; Inputs'!BU22</f>
        <v>-23.143035434360534</v>
      </c>
      <c r="CF22" s="252">
        <f>'Table 5_Benchmark &amp; Inputs'!BV22</f>
        <v>-28.494430898037375</v>
      </c>
      <c r="CG22" s="252">
        <f>'Table 5_Benchmark &amp; Inputs'!BW22</f>
        <v>-36.350927443645695</v>
      </c>
      <c r="CH22" s="252">
        <f>'Table 5_Benchmark &amp; Inputs'!BX22</f>
        <v>-41.444854332660633</v>
      </c>
      <c r="CI22" s="252">
        <f>'Table 5_Benchmark &amp; Inputs'!BY22</f>
        <v>-44.201772259283153</v>
      </c>
      <c r="CJ22" s="252">
        <f>'Table 5_Benchmark &amp; Inputs'!BZ22</f>
        <v>-48.774625065545472</v>
      </c>
      <c r="CK22" s="252">
        <f>'Table 5_Benchmark &amp; Inputs'!CA22</f>
        <v>-49.324830260063933</v>
      </c>
      <c r="CL22" s="252">
        <f>'Table 5_Benchmark &amp; Inputs'!CB22</f>
        <v>-48.73473212219556</v>
      </c>
      <c r="CM22" s="252">
        <f>'Table 5_Benchmark &amp; Inputs'!CC22</f>
        <v>-48.198543160415213</v>
      </c>
      <c r="CN22" s="252">
        <f>'Table 5_Benchmark &amp; Inputs'!CD22</f>
        <v>-47.610650118080663</v>
      </c>
      <c r="CO22" s="252">
        <f>'Table 5_Benchmark &amp; Inputs'!CE22</f>
        <v>-48.636774002370252</v>
      </c>
      <c r="CP22" s="252">
        <f>'Table 5_Benchmark &amp; Inputs'!CF22</f>
        <v>-48.735408127398713</v>
      </c>
      <c r="CQ22" s="252">
        <f>'Table 5_Benchmark &amp; Inputs'!CG22</f>
        <v>-51.426371061720332</v>
      </c>
      <c r="CR22" s="252">
        <f>'Table 5_Benchmark &amp; Inputs'!CH22</f>
        <v>-53.419400822267136</v>
      </c>
      <c r="CS22" s="252">
        <f>'Table 5_Benchmark &amp; Inputs'!CI22</f>
        <v>-50.92759361538176</v>
      </c>
      <c r="CT22" s="252">
        <f>'Table 5_Benchmark &amp; Inputs'!CJ22</f>
        <v>-42.862451985231644</v>
      </c>
      <c r="CU22" s="252">
        <f>'Table 5_Benchmark &amp; Inputs'!CK22</f>
        <v>-7.4856664835421096</v>
      </c>
      <c r="CV22" s="252">
        <f>'Table 5_Benchmark &amp; Inputs'!CL22</f>
        <v>31.1118762027833</v>
      </c>
      <c r="CW22" s="252">
        <f>'Table 5_Benchmark &amp; Inputs'!CM22</f>
        <v>77.139625234846008</v>
      </c>
      <c r="CX22" s="252">
        <f>'Table 5_Benchmark &amp; Inputs'!CN22</f>
        <v>105.29644646608381</v>
      </c>
      <c r="CY22" s="252">
        <f>'Table 5_Benchmark &amp; Inputs'!CO22</f>
        <v>68.335794976131126</v>
      </c>
      <c r="CZ22" s="252">
        <f>'Table 5_Benchmark &amp; Inputs'!CP22</f>
        <v>58.047959130779269</v>
      </c>
      <c r="DA22" s="252">
        <f>'Table 5_Benchmark &amp; Inputs'!CQ22</f>
        <v>33.437567173617637</v>
      </c>
      <c r="DB22" s="252">
        <f>'Table 5_Benchmark &amp; Inputs'!CR22</f>
        <v>30.224688839349461</v>
      </c>
      <c r="DC22" s="252">
        <f>'Table 5_Benchmark &amp; Inputs'!CS22</f>
        <v>31.606989047239963</v>
      </c>
      <c r="DD22" s="252">
        <f>'Table 5_Benchmark &amp; Inputs'!CT22</f>
        <v>35.729886480678417</v>
      </c>
      <c r="DE22" s="252">
        <f>'Table 5_Benchmark &amp; Inputs'!CU22</f>
        <v>51.19947008655096</v>
      </c>
      <c r="DF22" s="252">
        <f>'Table 5_Benchmark &amp; Inputs'!CV22</f>
        <v>40.838282458567939</v>
      </c>
      <c r="DG22" s="252">
        <f>'Table 5_Benchmark &amp; Inputs'!CW22</f>
        <v>41.082776302262033</v>
      </c>
      <c r="DH22" s="252">
        <f>'Table 5_Benchmark &amp; Inputs'!CX22</f>
        <v>35.21263745848087</v>
      </c>
      <c r="DI22" s="252">
        <f>'Table 5_Benchmark &amp; Inputs'!CY22</f>
        <v>28.410847102263766</v>
      </c>
      <c r="DJ22" s="252">
        <f>'Table 5_Benchmark &amp; Inputs'!CZ22</f>
        <v>27.240503345346152</v>
      </c>
      <c r="DK22" s="252">
        <f>'Table 5_Benchmark &amp; Inputs'!DA22</f>
        <v>14.231544487575384</v>
      </c>
      <c r="DL22" s="252">
        <f>'Table 5_Benchmark &amp; Inputs'!DB22</f>
        <v>10.411281386808611</v>
      </c>
      <c r="DM22" s="252">
        <f>'Table 5_Benchmark &amp; Inputs'!DC22</f>
        <v>2.6153622553001838</v>
      </c>
      <c r="DN22" s="252">
        <f>'Table 5_Benchmark &amp; Inputs'!DD22</f>
        <v>-6.1112112921584822</v>
      </c>
      <c r="DO22" s="252">
        <f>'Table 5_Benchmark &amp; Inputs'!DE22</f>
        <v>-6.3010549695945883</v>
      </c>
      <c r="DP22" s="252">
        <f>'Table 5_Benchmark &amp; Inputs'!DF22</f>
        <v>-10.25572584421219</v>
      </c>
      <c r="DQ22" s="252">
        <f>'Table 5_Benchmark &amp; Inputs'!DG22</f>
        <v>-5.9173286718163434</v>
      </c>
      <c r="DR22" s="252">
        <f>'Table 5_Benchmark &amp; Inputs'!DH22</f>
        <v>3.1220173521015733</v>
      </c>
      <c r="DS22" s="252">
        <f>'Table 5_Benchmark &amp; Inputs'!DI22</f>
        <v>24.773060366552816</v>
      </c>
      <c r="DT22" s="252">
        <f>'Table 5_Benchmark &amp; Inputs'!DJ22</f>
        <v>31.993199821358782</v>
      </c>
      <c r="DU22" s="252">
        <f>'Table 5_Benchmark &amp; Inputs'!DK22</f>
        <v>27.596397165304882</v>
      </c>
      <c r="DV22" s="252">
        <f>'Table 5_Benchmark &amp; Inputs'!DL22</f>
        <v>23.084457299178176</v>
      </c>
      <c r="DW22" s="252">
        <f>'Table 5_Benchmark &amp; Inputs'!DM22</f>
        <v>6.9273810755735248</v>
      </c>
      <c r="DX22" s="252">
        <f>'Table 5_Benchmark &amp; Inputs'!DN22</f>
        <v>9.9824540074211736</v>
      </c>
      <c r="DY22" s="252">
        <f>'Table 5_Benchmark &amp; Inputs'!DO22</f>
        <v>15.092499106662471</v>
      </c>
      <c r="DZ22" s="252">
        <f>'Table 5_Benchmark &amp; Inputs'!DP22</f>
        <v>18.565311255714796</v>
      </c>
      <c r="EA22" s="252">
        <f>'Table 5_Benchmark &amp; Inputs'!DQ22</f>
        <v>15.974404645905379</v>
      </c>
      <c r="EB22" s="252">
        <f>'Table 5_Benchmark &amp; Inputs'!DR22</f>
        <v>5.8978153139702973</v>
      </c>
      <c r="EC22" s="252">
        <f>'Table 5_Benchmark &amp; Inputs'!DS22</f>
        <v>-0.26975847511301071</v>
      </c>
      <c r="ED22" s="252">
        <f>'Table 5_Benchmark &amp; Inputs'!DT22</f>
        <v>-9.8784412496694607</v>
      </c>
      <c r="EE22" s="252">
        <f>'Table 5_Benchmark &amp; Inputs'!DU22</f>
        <v>-15.662515456222087</v>
      </c>
      <c r="EF22" s="252">
        <f>'Table 5_Benchmark &amp; Inputs'!DV22</f>
        <v>-18.868316969122141</v>
      </c>
      <c r="EG22" s="252">
        <f>'Table 5_Benchmark &amp; Inputs'!DW22</f>
        <v>-18.151134444588308</v>
      </c>
      <c r="EH22" s="252">
        <f>'Table 5_Benchmark &amp; Inputs'!DX22</f>
        <v>-12.116464188469628</v>
      </c>
      <c r="EI22" s="252">
        <f>'Table 5_Benchmark &amp; Inputs'!DY22</f>
        <v>-0.33566255728142297</v>
      </c>
      <c r="EJ22" s="252">
        <f>'Table 5_Benchmark &amp; Inputs'!DZ22</f>
        <v>-1.7611934576004031</v>
      </c>
      <c r="EK22" s="252">
        <f>'Table 5_Benchmark &amp; Inputs'!EA22</f>
        <v>-3.3152125649301478</v>
      </c>
      <c r="EL22" s="252">
        <f>'Table 5_Benchmark &amp; Inputs'!EB22</f>
        <v>5.3661963279214024</v>
      </c>
      <c r="EM22" s="252"/>
      <c r="EN22" s="267"/>
      <c r="EO22" s="267"/>
      <c r="EP22" s="267"/>
    </row>
    <row r="23" spans="1:175" s="108" customFormat="1" x14ac:dyDescent="0.3">
      <c r="A23" s="239"/>
      <c r="B23" s="201" t="s">
        <v>164</v>
      </c>
      <c r="C23" s="202" t="s">
        <v>149</v>
      </c>
      <c r="D23" s="203" t="s">
        <v>162</v>
      </c>
      <c r="E23" s="204" t="s">
        <v>189</v>
      </c>
      <c r="F23" s="205">
        <f>'Table 6_Correlations &amp; Weights'!V28</f>
        <v>0.11460452603061863</v>
      </c>
      <c r="G23" s="205">
        <f t="shared" si="5"/>
        <v>0.15995141868528273</v>
      </c>
      <c r="H23" s="205">
        <f t="shared" si="6"/>
        <v>0.18864259823474175</v>
      </c>
      <c r="I23" s="201" t="s">
        <v>163</v>
      </c>
      <c r="J23" s="201" t="s">
        <v>142</v>
      </c>
      <c r="K23" s="201" t="s">
        <v>143</v>
      </c>
      <c r="L23" s="201">
        <v>31080</v>
      </c>
      <c r="M23" s="277">
        <v>30041</v>
      </c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2">
        <f>'Table 5_Benchmark &amp; Inputs'!P23</f>
        <v>-21.621722660657667</v>
      </c>
      <c r="AA23" s="252">
        <f>'Table 5_Benchmark &amp; Inputs'!Q23</f>
        <v>7.8362294996287094</v>
      </c>
      <c r="AB23" s="252">
        <f>'Table 5_Benchmark &amp; Inputs'!R23</f>
        <v>11.479792771458211</v>
      </c>
      <c r="AC23" s="252">
        <f>'Table 5_Benchmark &amp; Inputs'!S23</f>
        <v>10.45088754669916</v>
      </c>
      <c r="AD23" s="252">
        <f>'Table 5_Benchmark &amp; Inputs'!T23</f>
        <v>5.8167066471568996</v>
      </c>
      <c r="AE23" s="252">
        <f>'Table 5_Benchmark &amp; Inputs'!U23</f>
        <v>-6.5800353417749662</v>
      </c>
      <c r="AF23" s="252">
        <f>'Table 5_Benchmark &amp; Inputs'!V23</f>
        <v>-10.383031470501033</v>
      </c>
      <c r="AG23" s="252">
        <f>'Table 5_Benchmark &amp; Inputs'!W23</f>
        <v>-14.533528505290711</v>
      </c>
      <c r="AH23" s="252">
        <f>'Table 5_Benchmark &amp; Inputs'!X23</f>
        <v>-13.926044086946657</v>
      </c>
      <c r="AI23" s="252">
        <f>'Table 5_Benchmark &amp; Inputs'!Y23</f>
        <v>-1.3354567480413486</v>
      </c>
      <c r="AJ23" s="252">
        <f>'Table 5_Benchmark &amp; Inputs'!Z23</f>
        <v>12.143441847325427</v>
      </c>
      <c r="AK23" s="252">
        <f>'Table 5_Benchmark &amp; Inputs'!AA23</f>
        <v>30.849458642200428</v>
      </c>
      <c r="AL23" s="252">
        <f>'Table 5_Benchmark &amp; Inputs'!AB23</f>
        <v>39.271966923763877</v>
      </c>
      <c r="AM23" s="252">
        <f>'Table 5_Benchmark &amp; Inputs'!AC23</f>
        <v>21.578110223600998</v>
      </c>
      <c r="AN23" s="252">
        <f>'Table 5_Benchmark &amp; Inputs'!AD23</f>
        <v>6.9661988073288859</v>
      </c>
      <c r="AO23" s="252">
        <f>'Table 5_Benchmark &amp; Inputs'!AE23</f>
        <v>-6.6353426034786569</v>
      </c>
      <c r="AP23" s="252">
        <f>'Table 5_Benchmark &amp; Inputs'!AF23</f>
        <v>-12.9340298654924</v>
      </c>
      <c r="AQ23" s="252">
        <f>'Table 5_Benchmark &amp; Inputs'!AG23</f>
        <v>-4.8413710917168906</v>
      </c>
      <c r="AR23" s="252">
        <f>'Table 5_Benchmark &amp; Inputs'!AH23</f>
        <v>1.5027148849404748</v>
      </c>
      <c r="AS23" s="252">
        <f>'Table 5_Benchmark &amp; Inputs'!AI23</f>
        <v>8.6369026371648072</v>
      </c>
      <c r="AT23" s="252">
        <f>'Table 5_Benchmark &amp; Inputs'!AJ23</f>
        <v>11.075111260514523</v>
      </c>
      <c r="AU23" s="252">
        <f>'Table 5_Benchmark &amp; Inputs'!AK23</f>
        <v>14.430182434595826</v>
      </c>
      <c r="AV23" s="252">
        <f>'Table 5_Benchmark &amp; Inputs'!AL23</f>
        <v>18.401248237064181</v>
      </c>
      <c r="AW23" s="252">
        <f>'Table 5_Benchmark &amp; Inputs'!AM23</f>
        <v>17.543745890185498</v>
      </c>
      <c r="AX23" s="252">
        <f>'Table 5_Benchmark &amp; Inputs'!AN23</f>
        <v>25.770489700421507</v>
      </c>
      <c r="AY23" s="252">
        <f>'Table 5_Benchmark &amp; Inputs'!AO23</f>
        <v>17.366946343409019</v>
      </c>
      <c r="AZ23" s="252">
        <f>'Table 5_Benchmark &amp; Inputs'!AP23</f>
        <v>10.395820476086101</v>
      </c>
      <c r="BA23" s="252">
        <f>'Table 5_Benchmark &amp; Inputs'!AQ23</f>
        <v>7.9076504877779241</v>
      </c>
      <c r="BB23" s="252">
        <f>'Table 5_Benchmark &amp; Inputs'!AR23</f>
        <v>-4.4611047559850707</v>
      </c>
      <c r="BC23" s="252">
        <f>'Table 5_Benchmark &amp; Inputs'!AS23</f>
        <v>-3.6338254558559617</v>
      </c>
      <c r="BD23" s="252">
        <f>'Table 5_Benchmark &amp; Inputs'!AT23</f>
        <v>1.4456179486306637</v>
      </c>
      <c r="BE23" s="252">
        <f>'Table 5_Benchmark &amp; Inputs'!AU23</f>
        <v>2.386640123060543</v>
      </c>
      <c r="BF23" s="252">
        <f>'Table 5_Benchmark &amp; Inputs'!AV23</f>
        <v>8.9371224337272217</v>
      </c>
      <c r="BG23" s="252">
        <f>'Table 5_Benchmark &amp; Inputs'!AW23</f>
        <v>12.300895691607067</v>
      </c>
      <c r="BH23" s="252">
        <f>'Table 5_Benchmark &amp; Inputs'!AX23</f>
        <v>7.6875389574826576</v>
      </c>
      <c r="BI23" s="252">
        <f>'Table 5_Benchmark &amp; Inputs'!AY23</f>
        <v>3.6991341038291701</v>
      </c>
      <c r="BJ23" s="252">
        <f>'Table 5_Benchmark &amp; Inputs'!AZ23</f>
        <v>2.9931302302389997</v>
      </c>
      <c r="BK23" s="252">
        <f>'Table 5_Benchmark &amp; Inputs'!BA23</f>
        <v>-0.12808396501158911</v>
      </c>
      <c r="BL23" s="252">
        <f>'Table 5_Benchmark &amp; Inputs'!BB23</f>
        <v>-1.6173087088699658</v>
      </c>
      <c r="BM23" s="252">
        <f>'Table 5_Benchmark &amp; Inputs'!BC23</f>
        <v>0.56798185525037426</v>
      </c>
      <c r="BN23" s="252">
        <f>'Table 5_Benchmark &amp; Inputs'!BD23</f>
        <v>-4.1304687049650974</v>
      </c>
      <c r="BO23" s="252">
        <f>'Table 5_Benchmark &amp; Inputs'!BE23</f>
        <v>-3.941084986279709</v>
      </c>
      <c r="BP23" s="252">
        <f>'Table 5_Benchmark &amp; Inputs'!BF23</f>
        <v>-2.5023344971345622</v>
      </c>
      <c r="BQ23" s="252">
        <f>'Table 5_Benchmark &amp; Inputs'!BG23</f>
        <v>1.1701407949468459</v>
      </c>
      <c r="BR23" s="252">
        <f>'Table 5_Benchmark &amp; Inputs'!BH23</f>
        <v>10.032777483463839</v>
      </c>
      <c r="BS23" s="252">
        <f>'Table 5_Benchmark &amp; Inputs'!BI23</f>
        <v>9.6801766510482743</v>
      </c>
      <c r="BT23" s="252">
        <f>'Table 5_Benchmark &amp; Inputs'!BJ23</f>
        <v>14.102276602679826</v>
      </c>
      <c r="BU23" s="252">
        <f>'Table 5_Benchmark &amp; Inputs'!BK23</f>
        <v>11.514733761377585</v>
      </c>
      <c r="BV23" s="252">
        <f>'Table 5_Benchmark &amp; Inputs'!BL23</f>
        <v>14.289405718507536</v>
      </c>
      <c r="BW23" s="252">
        <f>'Table 5_Benchmark &amp; Inputs'!BM23</f>
        <v>20.885914045062986</v>
      </c>
      <c r="BX23" s="252">
        <f>'Table 5_Benchmark &amp; Inputs'!BN23</f>
        <v>18.419206025307716</v>
      </c>
      <c r="BY23" s="252">
        <f>'Table 5_Benchmark &amp; Inputs'!BO23</f>
        <v>18.959822855197313</v>
      </c>
      <c r="BZ23" s="252">
        <f>'Table 5_Benchmark &amp; Inputs'!BP23</f>
        <v>6.0128127166665113</v>
      </c>
      <c r="CA23" s="252">
        <f>'Table 5_Benchmark &amp; Inputs'!BQ23</f>
        <v>-6.0225998003745378</v>
      </c>
      <c r="CB23" s="252">
        <f>'Table 5_Benchmark &amp; Inputs'!BR23</f>
        <v>-10.366447759524561</v>
      </c>
      <c r="CC23" s="252">
        <f>'Table 5_Benchmark &amp; Inputs'!BS23</f>
        <v>-10.6506374380988</v>
      </c>
      <c r="CD23" s="252">
        <f>'Table 5_Benchmark &amp; Inputs'!BT23</f>
        <v>-5.5791573590256212</v>
      </c>
      <c r="CE23" s="252">
        <f>'Table 5_Benchmark &amp; Inputs'!BU23</f>
        <v>4.3559716596206597</v>
      </c>
      <c r="CF23" s="252">
        <f>'Table 5_Benchmark &amp; Inputs'!BV23</f>
        <v>8.9152497632763552</v>
      </c>
      <c r="CG23" s="252">
        <f>'Table 5_Benchmark &amp; Inputs'!BW23</f>
        <v>1.0226862599002251</v>
      </c>
      <c r="CH23" s="252">
        <f>'Table 5_Benchmark &amp; Inputs'!BX23</f>
        <v>-9.4938250572106178</v>
      </c>
      <c r="CI23" s="252">
        <f>'Table 5_Benchmark &amp; Inputs'!BY23</f>
        <v>-23.144379543491176</v>
      </c>
      <c r="CJ23" s="252">
        <f>'Table 5_Benchmark &amp; Inputs'!BZ23</f>
        <v>-31.111116224528001</v>
      </c>
      <c r="CK23" s="252">
        <f>'Table 5_Benchmark &amp; Inputs'!CA23</f>
        <v>-32.482610694637749</v>
      </c>
      <c r="CL23" s="252">
        <f>'Table 5_Benchmark &amp; Inputs'!CB23</f>
        <v>-32.839223519050954</v>
      </c>
      <c r="CM23" s="252">
        <f>'Table 5_Benchmark &amp; Inputs'!CC23</f>
        <v>-32.190774724004029</v>
      </c>
      <c r="CN23" s="252">
        <f>'Table 5_Benchmark &amp; Inputs'!CD23</f>
        <v>-36.249113458698751</v>
      </c>
      <c r="CO23" s="252">
        <f>'Table 5_Benchmark &amp; Inputs'!CE23</f>
        <v>-40.948403711816795</v>
      </c>
      <c r="CP23" s="252">
        <f>'Table 5_Benchmark &amp; Inputs'!CF23</f>
        <v>-42.895423297627111</v>
      </c>
      <c r="CQ23" s="252">
        <f>'Table 5_Benchmark &amp; Inputs'!CG23</f>
        <v>-46.080629360792848</v>
      </c>
      <c r="CR23" s="252">
        <f>'Table 5_Benchmark &amp; Inputs'!CH23</f>
        <v>-43.517874772240802</v>
      </c>
      <c r="CS23" s="252">
        <f>'Table 5_Benchmark &amp; Inputs'!CI23</f>
        <v>-37.046480438489091</v>
      </c>
      <c r="CT23" s="252">
        <f>'Table 5_Benchmark &amp; Inputs'!CJ23</f>
        <v>-26.725758498527014</v>
      </c>
      <c r="CU23" s="252">
        <f>'Table 5_Benchmark &amp; Inputs'!CK23</f>
        <v>-6.6369583788136524</v>
      </c>
      <c r="CV23" s="252">
        <f>'Table 5_Benchmark &amp; Inputs'!CL23</f>
        <v>4.4267293460668107</v>
      </c>
      <c r="CW23" s="252">
        <f>'Table 5_Benchmark &amp; Inputs'!CM23</f>
        <v>9.5166056710923641</v>
      </c>
      <c r="CX23" s="252">
        <f>'Table 5_Benchmark &amp; Inputs'!CN23</f>
        <v>10.868510751654634</v>
      </c>
      <c r="CY23" s="252">
        <f>'Table 5_Benchmark &amp; Inputs'!CO23</f>
        <v>10.360105859655381</v>
      </c>
      <c r="CZ23" s="252">
        <f>'Table 5_Benchmark &amp; Inputs'!CP23</f>
        <v>17.199773546889162</v>
      </c>
      <c r="DA23" s="252">
        <f>'Table 5_Benchmark &amp; Inputs'!CQ23</f>
        <v>15.871756210297189</v>
      </c>
      <c r="DB23" s="252">
        <f>'Table 5_Benchmark &amp; Inputs'!CR23</f>
        <v>10.090276414619126</v>
      </c>
      <c r="DC23" s="252">
        <f>'Table 5_Benchmark &amp; Inputs'!CS23</f>
        <v>-1.2516782114733565</v>
      </c>
      <c r="DD23" s="252">
        <f>'Table 5_Benchmark &amp; Inputs'!CT23</f>
        <v>-10.270967170814268</v>
      </c>
      <c r="DE23" s="252">
        <f>'Table 5_Benchmark &amp; Inputs'!CU23</f>
        <v>-1.1181998206808839</v>
      </c>
      <c r="DF23" s="252">
        <f>'Table 5_Benchmark &amp; Inputs'!CV23</f>
        <v>20.27118102971734</v>
      </c>
      <c r="DG23" s="252">
        <f>'Table 5_Benchmark &amp; Inputs'!CW23</f>
        <v>47.138024853076466</v>
      </c>
      <c r="DH23" s="252">
        <f>'Table 5_Benchmark &amp; Inputs'!CX23</f>
        <v>63.473892468012885</v>
      </c>
      <c r="DI23" s="252">
        <f>'Table 5_Benchmark &amp; Inputs'!CY23</f>
        <v>68.112913435594763</v>
      </c>
      <c r="DJ23" s="252">
        <f>'Table 5_Benchmark &amp; Inputs'!CZ23</f>
        <v>47.449323440749872</v>
      </c>
      <c r="DK23" s="252">
        <f>'Table 5_Benchmark &amp; Inputs'!DA23</f>
        <v>33.85637589547413</v>
      </c>
      <c r="DL23" s="252">
        <f>'Table 5_Benchmark &amp; Inputs'!DB23</f>
        <v>35.35724818883498</v>
      </c>
      <c r="DM23" s="252">
        <f>'Table 5_Benchmark &amp; Inputs'!DC23</f>
        <v>23.412485863715172</v>
      </c>
      <c r="DN23" s="252">
        <f>'Table 5_Benchmark &amp; Inputs'!DD23</f>
        <v>20.992484869236893</v>
      </c>
      <c r="DO23" s="252">
        <f>'Table 5_Benchmark &amp; Inputs'!DE23</f>
        <v>9.3801292197720016</v>
      </c>
      <c r="DP23" s="252">
        <f>'Table 5_Benchmark &amp; Inputs'!DF23</f>
        <v>1.8113595968507736</v>
      </c>
      <c r="DQ23" s="252">
        <f>'Table 5_Benchmark &amp; Inputs'!DG23</f>
        <v>-9.6190670785484017E-2</v>
      </c>
      <c r="DR23" s="252">
        <f>'Table 5_Benchmark &amp; Inputs'!DH23</f>
        <v>-1.6908273340308273</v>
      </c>
      <c r="DS23" s="252">
        <f>'Table 5_Benchmark &amp; Inputs'!DI23</f>
        <v>5.5732888586435161</v>
      </c>
      <c r="DT23" s="252">
        <f>'Table 5_Benchmark &amp; Inputs'!DJ23</f>
        <v>3.0637561151542867</v>
      </c>
      <c r="DU23" s="252">
        <f>'Table 5_Benchmark &amp; Inputs'!DK23</f>
        <v>5.9304592242539869</v>
      </c>
      <c r="DV23" s="252">
        <f>'Table 5_Benchmark &amp; Inputs'!DL23</f>
        <v>9.1607002690083323</v>
      </c>
      <c r="DW23" s="252">
        <f>'Table 5_Benchmark &amp; Inputs'!DM23</f>
        <v>9.5727200412828282</v>
      </c>
      <c r="DX23" s="252">
        <f>'Table 5_Benchmark &amp; Inputs'!DN23</f>
        <v>19.343680861727336</v>
      </c>
      <c r="DY23" s="252">
        <f>'Table 5_Benchmark &amp; Inputs'!DO23</f>
        <v>18.684478713708238</v>
      </c>
      <c r="DZ23" s="252">
        <f>'Table 5_Benchmark &amp; Inputs'!DP23</f>
        <v>19.073263628696594</v>
      </c>
      <c r="EA23" s="252">
        <f>'Table 5_Benchmark &amp; Inputs'!DQ23</f>
        <v>21.198775577319356</v>
      </c>
      <c r="EB23" s="252">
        <f>'Table 5_Benchmark &amp; Inputs'!DR23</f>
        <v>11.763025436010057</v>
      </c>
      <c r="EC23" s="252">
        <f>'Table 5_Benchmark &amp; Inputs'!DS23</f>
        <v>11.519927883928517</v>
      </c>
      <c r="ED23" s="252">
        <f>'Table 5_Benchmark &amp; Inputs'!DT23</f>
        <v>2.1306529540899555</v>
      </c>
      <c r="EE23" s="252">
        <f>'Table 5_Benchmark &amp; Inputs'!DU23</f>
        <v>-10.968371546367202</v>
      </c>
      <c r="EF23" s="252">
        <f>'Table 5_Benchmark &amp; Inputs'!DV23</f>
        <v>-13.617454891675692</v>
      </c>
      <c r="EG23" s="252">
        <f>'Table 5_Benchmark &amp; Inputs'!DW23</f>
        <v>-18.331806501538967</v>
      </c>
      <c r="EH23" s="252">
        <f>'Table 5_Benchmark &amp; Inputs'!DX23</f>
        <v>-10.704991094231518</v>
      </c>
      <c r="EI23" s="252">
        <f>'Table 5_Benchmark &amp; Inputs'!DY23</f>
        <v>4.447981629777054</v>
      </c>
      <c r="EJ23" s="252">
        <f>'Table 5_Benchmark &amp; Inputs'!DZ23</f>
        <v>0.99177990959517637</v>
      </c>
      <c r="EK23" s="252">
        <f>'Table 5_Benchmark &amp; Inputs'!EA23</f>
        <v>8.3377154368876809</v>
      </c>
      <c r="EL23" s="252">
        <f>'Table 5_Benchmark &amp; Inputs'!EB23</f>
        <v>10.865262826910255</v>
      </c>
      <c r="EM23" s="252"/>
      <c r="EN23" s="267"/>
      <c r="EO23" s="267"/>
      <c r="EP23" s="267"/>
    </row>
    <row r="24" spans="1:175" s="108" customFormat="1" x14ac:dyDescent="0.3">
      <c r="A24" s="239"/>
      <c r="B24" s="206" t="s">
        <v>166</v>
      </c>
      <c r="C24" s="202" t="s">
        <v>153</v>
      </c>
      <c r="D24" s="203" t="s">
        <v>162</v>
      </c>
      <c r="E24" s="204" t="s">
        <v>189</v>
      </c>
      <c r="F24" s="205">
        <f>'Table 6_Correlations &amp; Weights'!V28</f>
        <v>0.11460452603061863</v>
      </c>
      <c r="G24" s="205">
        <f t="shared" si="5"/>
        <v>0.15995141868528273</v>
      </c>
      <c r="H24" s="205">
        <f t="shared" si="6"/>
        <v>0.18864259823474175</v>
      </c>
      <c r="I24" s="201" t="s">
        <v>163</v>
      </c>
      <c r="J24" s="201" t="s">
        <v>142</v>
      </c>
      <c r="K24" s="201" t="s">
        <v>143</v>
      </c>
      <c r="L24" s="201">
        <v>37980</v>
      </c>
      <c r="M24" s="277">
        <v>30041</v>
      </c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2">
        <f>'Table 5_Benchmark &amp; Inputs'!P24</f>
        <v>-9.545228208229247</v>
      </c>
      <c r="AA24" s="252">
        <f>'Table 5_Benchmark &amp; Inputs'!Q24</f>
        <v>22.193083964829587</v>
      </c>
      <c r="AB24" s="252">
        <f>'Table 5_Benchmark &amp; Inputs'!R24</f>
        <v>28.429892873500336</v>
      </c>
      <c r="AC24" s="252">
        <f>'Table 5_Benchmark &amp; Inputs'!S24</f>
        <v>32.086890145326564</v>
      </c>
      <c r="AD24" s="252">
        <f>'Table 5_Benchmark &amp; Inputs'!T24</f>
        <v>25.078212361363907</v>
      </c>
      <c r="AE24" s="252">
        <f>'Table 5_Benchmark &amp; Inputs'!U24</f>
        <v>8.7737400372507306</v>
      </c>
      <c r="AF24" s="252">
        <f>'Table 5_Benchmark &amp; Inputs'!V24</f>
        <v>9.9643594863038594</v>
      </c>
      <c r="AG24" s="252">
        <f>'Table 5_Benchmark &amp; Inputs'!W24</f>
        <v>9.7347892458683898</v>
      </c>
      <c r="AH24" s="252">
        <f>'Table 5_Benchmark &amp; Inputs'!X24</f>
        <v>11.890095373029549</v>
      </c>
      <c r="AI24" s="252">
        <f>'Table 5_Benchmark &amp; Inputs'!Y24</f>
        <v>14.475147282555847</v>
      </c>
      <c r="AJ24" s="252">
        <f>'Table 5_Benchmark &amp; Inputs'!Z24</f>
        <v>12.656402747371237</v>
      </c>
      <c r="AK24" s="252">
        <f>'Table 5_Benchmark &amp; Inputs'!AA24</f>
        <v>7.5668469004252978</v>
      </c>
      <c r="AL24" s="252">
        <f>'Table 5_Benchmark &amp; Inputs'!AB24</f>
        <v>5.0829884626445976</v>
      </c>
      <c r="AM24" s="252">
        <f>'Table 5_Benchmark &amp; Inputs'!AC24</f>
        <v>7.1260119358777168</v>
      </c>
      <c r="AN24" s="252">
        <f>'Table 5_Benchmark &amp; Inputs'!AD24</f>
        <v>-2.2562486174017442</v>
      </c>
      <c r="AO24" s="252">
        <f>'Table 5_Benchmark &amp; Inputs'!AE24</f>
        <v>-4.5791166422594696</v>
      </c>
      <c r="AP24" s="252">
        <f>'Table 5_Benchmark &amp; Inputs'!AF24</f>
        <v>-11.428520681951129</v>
      </c>
      <c r="AQ24" s="252">
        <f>'Table 5_Benchmark &amp; Inputs'!AG24</f>
        <v>-16.421860484582393</v>
      </c>
      <c r="AR24" s="252">
        <f>'Table 5_Benchmark &amp; Inputs'!AH24</f>
        <v>-5.644214780417359</v>
      </c>
      <c r="AS24" s="252">
        <f>'Table 5_Benchmark &amp; Inputs'!AI24</f>
        <v>-1.6591235920625687</v>
      </c>
      <c r="AT24" s="252">
        <f>'Table 5_Benchmark &amp; Inputs'!AJ24</f>
        <v>7.9928563214564683</v>
      </c>
      <c r="AU24" s="252">
        <f>'Table 5_Benchmark &amp; Inputs'!AK24</f>
        <v>15.417073616749105</v>
      </c>
      <c r="AV24" s="252">
        <f>'Table 5_Benchmark &amp; Inputs'!AL24</f>
        <v>6.2227213069673057</v>
      </c>
      <c r="AW24" s="252">
        <f>'Table 5_Benchmark &amp; Inputs'!AM24</f>
        <v>5.4104253080494225</v>
      </c>
      <c r="AX24" s="252">
        <f>'Table 5_Benchmark &amp; Inputs'!AN24</f>
        <v>4.9847316247428024</v>
      </c>
      <c r="AY24" s="252">
        <f>'Table 5_Benchmark &amp; Inputs'!AO24</f>
        <v>5.6842179306825393</v>
      </c>
      <c r="AZ24" s="252">
        <f>'Table 5_Benchmark &amp; Inputs'!AP24</f>
        <v>12.238338153727401</v>
      </c>
      <c r="BA24" s="252">
        <f>'Table 5_Benchmark &amp; Inputs'!AQ24</f>
        <v>13.57794335882059</v>
      </c>
      <c r="BB24" s="252">
        <f>'Table 5_Benchmark &amp; Inputs'!AR24</f>
        <v>12.121310101334618</v>
      </c>
      <c r="BC24" s="252">
        <f>'Table 5_Benchmark &amp; Inputs'!AS24</f>
        <v>6.2810316084734348</v>
      </c>
      <c r="BD24" s="252">
        <f>'Table 5_Benchmark &amp; Inputs'!AT24</f>
        <v>3.0059963867343513</v>
      </c>
      <c r="BE24" s="252">
        <f>'Table 5_Benchmark &amp; Inputs'!AU24</f>
        <v>0.35580115571817322</v>
      </c>
      <c r="BF24" s="252">
        <f>'Table 5_Benchmark &amp; Inputs'!AV24</f>
        <v>-1.6129491292507963</v>
      </c>
      <c r="BG24" s="252">
        <f>'Table 5_Benchmark &amp; Inputs'!AW24</f>
        <v>-2.455442517964491</v>
      </c>
      <c r="BH24" s="252">
        <f>'Table 5_Benchmark &amp; Inputs'!AX24</f>
        <v>-4.1366640804798234</v>
      </c>
      <c r="BI24" s="252">
        <f>'Table 5_Benchmark &amp; Inputs'!AY24</f>
        <v>-5.8082414466626178</v>
      </c>
      <c r="BJ24" s="252">
        <f>'Table 5_Benchmark &amp; Inputs'!AZ24</f>
        <v>-6.6214001806871812</v>
      </c>
      <c r="BK24" s="252">
        <f>'Table 5_Benchmark &amp; Inputs'!BA24</f>
        <v>-7.7931789573310564</v>
      </c>
      <c r="BL24" s="252">
        <f>'Table 5_Benchmark &amp; Inputs'!BB24</f>
        <v>-8.6422147913182048</v>
      </c>
      <c r="BM24" s="252">
        <f>'Table 5_Benchmark &amp; Inputs'!BC24</f>
        <v>-4.9470255217394659</v>
      </c>
      <c r="BN24" s="252">
        <f>'Table 5_Benchmark &amp; Inputs'!BD24</f>
        <v>-5.8601957939061116</v>
      </c>
      <c r="BO24" s="252">
        <f>'Table 5_Benchmark &amp; Inputs'!BE24</f>
        <v>2.3497485199259778</v>
      </c>
      <c r="BP24" s="252">
        <f>'Table 5_Benchmark &amp; Inputs'!BF24</f>
        <v>8.1940471478387344</v>
      </c>
      <c r="BQ24" s="252">
        <f>'Table 5_Benchmark &amp; Inputs'!BG24</f>
        <v>5.9432354159736711</v>
      </c>
      <c r="BR24" s="252">
        <f>'Table 5_Benchmark &amp; Inputs'!BH24</f>
        <v>10.596012981854127</v>
      </c>
      <c r="BS24" s="252">
        <f>'Table 5_Benchmark &amp; Inputs'!BI24</f>
        <v>1.557065325092325</v>
      </c>
      <c r="BT24" s="252">
        <f>'Table 5_Benchmark &amp; Inputs'!BJ24</f>
        <v>-4.6258687947742105</v>
      </c>
      <c r="BU24" s="252">
        <f>'Table 5_Benchmark &amp; Inputs'!BK24</f>
        <v>-4.5933593182878107</v>
      </c>
      <c r="BV24" s="252">
        <f>'Table 5_Benchmark &amp; Inputs'!BL24</f>
        <v>-4.0769359164316672</v>
      </c>
      <c r="BW24" s="252">
        <f>'Table 5_Benchmark &amp; Inputs'!BM24</f>
        <v>0.36093600495077521</v>
      </c>
      <c r="BX24" s="252">
        <f>'Table 5_Benchmark &amp; Inputs'!BN24</f>
        <v>7.2480317355444139</v>
      </c>
      <c r="BY24" s="252">
        <f>'Table 5_Benchmark &amp; Inputs'!BO24</f>
        <v>9.5501753764833808</v>
      </c>
      <c r="BZ24" s="252">
        <f>'Table 5_Benchmark &amp; Inputs'!BP24</f>
        <v>6.9148653756268104</v>
      </c>
      <c r="CA24" s="252">
        <f>'Table 5_Benchmark &amp; Inputs'!BQ24</f>
        <v>7.5016170519074716</v>
      </c>
      <c r="CB24" s="252">
        <f>'Table 5_Benchmark &amp; Inputs'!BR24</f>
        <v>4.8586972157695492</v>
      </c>
      <c r="CC24" s="252">
        <f>'Table 5_Benchmark &amp; Inputs'!BS24</f>
        <v>7.200999618189913</v>
      </c>
      <c r="CD24" s="252">
        <f>'Table 5_Benchmark &amp; Inputs'!BT24</f>
        <v>9.5006014095277909</v>
      </c>
      <c r="CE24" s="252">
        <f>'Table 5_Benchmark &amp; Inputs'!BU24</f>
        <v>11.175440017868556</v>
      </c>
      <c r="CF24" s="252">
        <f>'Table 5_Benchmark &amp; Inputs'!BV24</f>
        <v>6.5794180944744003</v>
      </c>
      <c r="CG24" s="252">
        <f>'Table 5_Benchmark &amp; Inputs'!BW24</f>
        <v>-3.7787654883825801</v>
      </c>
      <c r="CH24" s="252">
        <f>'Table 5_Benchmark &amp; Inputs'!BX24</f>
        <v>-13.075701044444351</v>
      </c>
      <c r="CI24" s="252">
        <f>'Table 5_Benchmark &amp; Inputs'!BY24</f>
        <v>-23.522971086116474</v>
      </c>
      <c r="CJ24" s="252">
        <f>'Table 5_Benchmark &amp; Inputs'!BZ24</f>
        <v>-22.672672098908308</v>
      </c>
      <c r="CK24" s="252">
        <f>'Table 5_Benchmark &amp; Inputs'!CA24</f>
        <v>-22.70109148468001</v>
      </c>
      <c r="CL24" s="252">
        <f>'Table 5_Benchmark &amp; Inputs'!CB24</f>
        <v>-20.222953613232502</v>
      </c>
      <c r="CM24" s="252">
        <f>'Table 5_Benchmark &amp; Inputs'!CC24</f>
        <v>-15.40577485055376</v>
      </c>
      <c r="CN24" s="252">
        <f>'Table 5_Benchmark &amp; Inputs'!CD24</f>
        <v>-22.096701556403666</v>
      </c>
      <c r="CO24" s="252">
        <f>'Table 5_Benchmark &amp; Inputs'!CE24</f>
        <v>-20.39887852207243</v>
      </c>
      <c r="CP24" s="252">
        <f>'Table 5_Benchmark &amp; Inputs'!CF24</f>
        <v>-23.445644774648343</v>
      </c>
      <c r="CQ24" s="252">
        <f>'Table 5_Benchmark &amp; Inputs'!CG24</f>
        <v>-34.565259401520017</v>
      </c>
      <c r="CR24" s="252">
        <f>'Table 5_Benchmark &amp; Inputs'!CH24</f>
        <v>-37.67127015966679</v>
      </c>
      <c r="CS24" s="252">
        <f>'Table 5_Benchmark &amp; Inputs'!CI24</f>
        <v>-41.434815623986907</v>
      </c>
      <c r="CT24" s="252">
        <f>'Table 5_Benchmark &amp; Inputs'!CJ24</f>
        <v>-38.020409126292293</v>
      </c>
      <c r="CU24" s="252">
        <f>'Table 5_Benchmark &amp; Inputs'!CK24</f>
        <v>-14.08245291602698</v>
      </c>
      <c r="CV24" s="252">
        <f>'Table 5_Benchmark &amp; Inputs'!CL24</f>
        <v>4.7143731169786536</v>
      </c>
      <c r="CW24" s="252">
        <f>'Table 5_Benchmark &amp; Inputs'!CM24</f>
        <v>13.737047299187408</v>
      </c>
      <c r="CX24" s="252">
        <f>'Table 5_Benchmark &amp; Inputs'!CN24</f>
        <v>18.428218578025366</v>
      </c>
      <c r="CY24" s="252">
        <f>'Table 5_Benchmark &amp; Inputs'!CO24</f>
        <v>-5.2811436421354285</v>
      </c>
      <c r="CZ24" s="252">
        <f>'Table 5_Benchmark &amp; Inputs'!CP24</f>
        <v>-13.221384852628407</v>
      </c>
      <c r="DA24" s="252">
        <f>'Table 5_Benchmark &amp; Inputs'!CQ24</f>
        <v>-13.232337284383922</v>
      </c>
      <c r="DB24" s="252">
        <f>'Table 5_Benchmark &amp; Inputs'!CR24</f>
        <v>-14.669971477148552</v>
      </c>
      <c r="DC24" s="252">
        <f>'Table 5_Benchmark &amp; Inputs'!CS24</f>
        <v>-1.4497549940988446</v>
      </c>
      <c r="DD24" s="252">
        <f>'Table 5_Benchmark &amp; Inputs'!CT24</f>
        <v>7.740639986494628</v>
      </c>
      <c r="DE24" s="252">
        <f>'Table 5_Benchmark &amp; Inputs'!CU24</f>
        <v>16.877328496906983</v>
      </c>
      <c r="DF24" s="252">
        <f>'Table 5_Benchmark &amp; Inputs'!CV24</f>
        <v>20.144860887224311</v>
      </c>
      <c r="DG24" s="252">
        <f>'Table 5_Benchmark &amp; Inputs'!CW24</f>
        <v>20.645314126273465</v>
      </c>
      <c r="DH24" s="252">
        <f>'Table 5_Benchmark &amp; Inputs'!CX24</f>
        <v>22.026801429153391</v>
      </c>
      <c r="DI24" s="252">
        <f>'Table 5_Benchmark &amp; Inputs'!CY24</f>
        <v>19.083963129115656</v>
      </c>
      <c r="DJ24" s="252">
        <f>'Table 5_Benchmark &amp; Inputs'!CZ24</f>
        <v>19.840054507299676</v>
      </c>
      <c r="DK24" s="252">
        <f>'Table 5_Benchmark &amp; Inputs'!DA24</f>
        <v>7.6492204900751943</v>
      </c>
      <c r="DL24" s="252">
        <f>'Table 5_Benchmark &amp; Inputs'!DB24</f>
        <v>-1.6000635151615734</v>
      </c>
      <c r="DM24" s="252">
        <f>'Table 5_Benchmark &amp; Inputs'!DC24</f>
        <v>-4.5865244478229439</v>
      </c>
      <c r="DN24" s="252">
        <f>'Table 5_Benchmark &amp; Inputs'!DD24</f>
        <v>-5.7121630304893829</v>
      </c>
      <c r="DO24" s="252">
        <f>'Table 5_Benchmark &amp; Inputs'!DE24</f>
        <v>0.97937411805974572</v>
      </c>
      <c r="DP24" s="252">
        <f>'Table 5_Benchmark &amp; Inputs'!DF24</f>
        <v>7.0184507478873419</v>
      </c>
      <c r="DQ24" s="252">
        <f>'Table 5_Benchmark &amp; Inputs'!DG24</f>
        <v>9.6216516320430525</v>
      </c>
      <c r="DR24" s="252">
        <f>'Table 5_Benchmark &amp; Inputs'!DH24</f>
        <v>12.28158388107504</v>
      </c>
      <c r="DS24" s="252">
        <f>'Table 5_Benchmark &amp; Inputs'!DI24</f>
        <v>18.283690884071529</v>
      </c>
      <c r="DT24" s="252">
        <f>'Table 5_Benchmark &amp; Inputs'!DJ24</f>
        <v>20.720984974953172</v>
      </c>
      <c r="DU24" s="252">
        <f>'Table 5_Benchmark &amp; Inputs'!DK24</f>
        <v>17.935645925939241</v>
      </c>
      <c r="DV24" s="252">
        <f>'Table 5_Benchmark &amp; Inputs'!DL24</f>
        <v>14.683384217823042</v>
      </c>
      <c r="DW24" s="252">
        <f>'Table 5_Benchmark &amp; Inputs'!DM24</f>
        <v>11.446410936125611</v>
      </c>
      <c r="DX24" s="252">
        <f>'Table 5_Benchmark &amp; Inputs'!DN24</f>
        <v>5.2138111062523844</v>
      </c>
      <c r="DY24" s="252">
        <f>'Table 5_Benchmark &amp; Inputs'!DO24</f>
        <v>10.83981665315055</v>
      </c>
      <c r="DZ24" s="252">
        <f>'Table 5_Benchmark &amp; Inputs'!DP24</f>
        <v>9.4372141370857179</v>
      </c>
      <c r="EA24" s="252">
        <f>'Table 5_Benchmark &amp; Inputs'!DQ24</f>
        <v>2.9899161168249457</v>
      </c>
      <c r="EB24" s="252">
        <f>'Table 5_Benchmark &amp; Inputs'!DR24</f>
        <v>5.2639661547692445</v>
      </c>
      <c r="EC24" s="252">
        <f>'Table 5_Benchmark &amp; Inputs'!DS24</f>
        <v>-2.9214557132262073</v>
      </c>
      <c r="ED24" s="252">
        <f>'Table 5_Benchmark &amp; Inputs'!DT24</f>
        <v>-0.46381082692198461</v>
      </c>
      <c r="EE24" s="252">
        <f>'Table 5_Benchmark &amp; Inputs'!DU24</f>
        <v>0.85068400077587047</v>
      </c>
      <c r="EF24" s="252">
        <f>'Table 5_Benchmark &amp; Inputs'!DV24</f>
        <v>-1.9526404233190944</v>
      </c>
      <c r="EG24" s="252">
        <f>'Table 5_Benchmark &amp; Inputs'!DW24</f>
        <v>0.81381782072618913</v>
      </c>
      <c r="EH24" s="252">
        <f>'Table 5_Benchmark &amp; Inputs'!DX24</f>
        <v>-3.5929498286808559</v>
      </c>
      <c r="EI24" s="252">
        <f>'Table 5_Benchmark &amp; Inputs'!DY24</f>
        <v>-0.97757430162483261</v>
      </c>
      <c r="EJ24" s="252">
        <f>'Table 5_Benchmark &amp; Inputs'!DZ24</f>
        <v>-3.3526252446324034</v>
      </c>
      <c r="EK24" s="252">
        <f>'Table 5_Benchmark &amp; Inputs'!EA24</f>
        <v>6.7163108507589248E-2</v>
      </c>
      <c r="EL24" s="252">
        <f>'Table 5_Benchmark &amp; Inputs'!EB24</f>
        <v>15.517987142744627</v>
      </c>
      <c r="EM24" s="252"/>
      <c r="EN24" s="267"/>
      <c r="EO24" s="267"/>
      <c r="EP24" s="267"/>
    </row>
    <row r="25" spans="1:175" s="108" customFormat="1" ht="14.4" customHeight="1" x14ac:dyDescent="0.3">
      <c r="A25" s="239"/>
      <c r="B25" s="194" t="e">
        <f>NA()</f>
        <v>#N/A</v>
      </c>
      <c r="C25" s="13" t="s">
        <v>220</v>
      </c>
      <c r="D25" s="168" t="s">
        <v>223</v>
      </c>
      <c r="E25" s="191" t="s">
        <v>188</v>
      </c>
      <c r="F25" s="192">
        <f>'Table 6_Correlations &amp; Weights'!V29</f>
        <v>0.28350416037189247</v>
      </c>
      <c r="G25" s="192">
        <v>0</v>
      </c>
      <c r="H25" s="192">
        <v>0</v>
      </c>
      <c r="I25" s="193" t="s">
        <v>168</v>
      </c>
      <c r="J25" s="116" t="s">
        <v>142</v>
      </c>
      <c r="K25" s="116" t="s">
        <v>147</v>
      </c>
      <c r="L25" s="116"/>
      <c r="M25" s="276">
        <v>38442</v>
      </c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3"/>
      <c r="AL25" s="251"/>
      <c r="AM25" s="251"/>
      <c r="AN25" s="253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4"/>
      <c r="BV25" s="251"/>
      <c r="BW25" s="251"/>
      <c r="BX25" s="251"/>
      <c r="BY25" s="251"/>
      <c r="BZ25" s="251"/>
      <c r="CA25" s="251"/>
      <c r="CB25" s="251"/>
      <c r="CC25" s="251"/>
      <c r="CD25" s="251"/>
      <c r="CE25" s="251"/>
      <c r="CF25" s="251"/>
      <c r="CG25" s="251"/>
      <c r="CH25" s="251"/>
      <c r="CI25" s="251"/>
      <c r="CJ25" s="245">
        <f>'Table 5_Benchmark &amp; Inputs'!CA25</f>
        <v>2.3522893129309557</v>
      </c>
      <c r="CK25" s="245">
        <f>'Table 5_Benchmark &amp; Inputs'!CB25</f>
        <v>1.7339329632185239</v>
      </c>
      <c r="CL25" s="245">
        <f>'Table 5_Benchmark &amp; Inputs'!CC25</f>
        <v>4.9270845009356101</v>
      </c>
      <c r="CM25" s="245">
        <f>'Table 5_Benchmark &amp; Inputs'!CD25</f>
        <v>8.148213854420522</v>
      </c>
      <c r="CN25" s="245">
        <f>'Table 5_Benchmark &amp; Inputs'!CE25</f>
        <v>7.5281908931653279</v>
      </c>
      <c r="CO25" s="245">
        <f>'Table 5_Benchmark &amp; Inputs'!CF25</f>
        <v>4.2620175802623415</v>
      </c>
      <c r="CP25" s="245">
        <f>'Table 5_Benchmark &amp; Inputs'!CG25</f>
        <v>-0.34013343472816759</v>
      </c>
      <c r="CQ25" s="245">
        <f>'Table 5_Benchmark &amp; Inputs'!CH25</f>
        <v>-5.1328006279674261</v>
      </c>
      <c r="CR25" s="245">
        <f>'Table 5_Benchmark &amp; Inputs'!CI25</f>
        <v>-7.2621698223941227</v>
      </c>
      <c r="CS25" s="245">
        <f>'Table 5_Benchmark &amp; Inputs'!CJ25</f>
        <v>-7.0604167321669022</v>
      </c>
      <c r="CT25" s="245">
        <f>'Table 5_Benchmark &amp; Inputs'!CK25</f>
        <v>-6.4859608970152012</v>
      </c>
      <c r="CU25" s="245">
        <f>'Table 5_Benchmark &amp; Inputs'!CL25</f>
        <v>-3.9544900954895899</v>
      </c>
      <c r="CV25" s="245">
        <f>'Table 5_Benchmark &amp; Inputs'!CM25</f>
        <v>-0.97448396508528834</v>
      </c>
      <c r="CW25" s="245">
        <f>'Table 5_Benchmark &amp; Inputs'!CN25</f>
        <v>1.1581668440633675</v>
      </c>
      <c r="CX25" s="245">
        <f>'Table 5_Benchmark &amp; Inputs'!CO25</f>
        <v>2.4753705920776423</v>
      </c>
      <c r="CY25" s="245">
        <f>'Table 5_Benchmark &amp; Inputs'!CP25</f>
        <v>2.363098721468754</v>
      </c>
      <c r="CZ25" s="245">
        <f>'Table 5_Benchmark &amp; Inputs'!CQ25</f>
        <v>1.0808218656421515</v>
      </c>
      <c r="DA25" s="245">
        <f>'Table 5_Benchmark &amp; Inputs'!CR25</f>
        <v>-0.15677307059804901</v>
      </c>
      <c r="DB25" s="245">
        <f>'Table 5_Benchmark &amp; Inputs'!CS25</f>
        <v>-0.1861656050385016</v>
      </c>
      <c r="DC25" s="245">
        <f>'Table 5_Benchmark &amp; Inputs'!CT25</f>
        <v>8.6742275469909397E-2</v>
      </c>
      <c r="DD25" s="245">
        <f>'Table 5_Benchmark &amp; Inputs'!CU25</f>
        <v>0.9286511927775456</v>
      </c>
      <c r="DE25" s="245">
        <f>'Table 5_Benchmark &amp; Inputs'!CV25</f>
        <v>1.9702535476053999</v>
      </c>
      <c r="DF25" s="245">
        <f>'Table 5_Benchmark &amp; Inputs'!CW25</f>
        <v>2.7489688123171772</v>
      </c>
      <c r="DG25" s="245">
        <f>'Table 5_Benchmark &amp; Inputs'!CX25</f>
        <v>3.2009067465981493</v>
      </c>
      <c r="DH25" s="245">
        <f>'Table 5_Benchmark &amp; Inputs'!CY25</f>
        <v>3.7966554023664716</v>
      </c>
      <c r="DI25" s="245">
        <f>'Table 5_Benchmark &amp; Inputs'!CZ25</f>
        <v>3.9789746101024099</v>
      </c>
      <c r="DJ25" s="245">
        <f>'Table 5_Benchmark &amp; Inputs'!DA25</f>
        <v>2.5670229885001219</v>
      </c>
      <c r="DK25" s="245">
        <f>'Table 5_Benchmark &amp; Inputs'!DB25</f>
        <v>1.3182577259475021</v>
      </c>
      <c r="DL25" s="245">
        <f>'Table 5_Benchmark &amp; Inputs'!DC25</f>
        <v>2.4023746839958058</v>
      </c>
      <c r="DM25" s="245">
        <f>'Table 5_Benchmark &amp; Inputs'!DD25</f>
        <v>4.6449829947275552</v>
      </c>
      <c r="DN25" s="245">
        <f>'Table 5_Benchmark &amp; Inputs'!DE25</f>
        <v>9.7774346428500074</v>
      </c>
      <c r="DO25" s="245">
        <f>'Table 5_Benchmark &amp; Inputs'!DF25</f>
        <v>15.608602001378296</v>
      </c>
      <c r="DP25" s="245">
        <f>'Table 5_Benchmark &amp; Inputs'!DG25</f>
        <v>13.536115813650849</v>
      </c>
      <c r="DQ25" s="245">
        <f>'Table 5_Benchmark &amp; Inputs'!DH25</f>
        <v>9.5590573165322414</v>
      </c>
      <c r="DR25" s="245">
        <f>'Table 5_Benchmark &amp; Inputs'!DI25</f>
        <v>4.4235886472210568</v>
      </c>
      <c r="DS25" s="245">
        <f>'Table 5_Benchmark &amp; Inputs'!DJ25</f>
        <v>-0.68365759675201077</v>
      </c>
      <c r="DT25" s="245">
        <f>'Table 5_Benchmark &amp; Inputs'!DK25</f>
        <v>0.96103444094913404</v>
      </c>
      <c r="DU25" s="245">
        <f>'Table 5_Benchmark &amp; Inputs'!DL25</f>
        <v>3.5947412494036857</v>
      </c>
      <c r="DV25" s="245">
        <f>'Table 5_Benchmark &amp; Inputs'!DM25</f>
        <v>5.6052370980175681</v>
      </c>
      <c r="DW25" s="245">
        <f>'Table 5_Benchmark &amp; Inputs'!DN25</f>
        <v>7.2878621588099515</v>
      </c>
      <c r="DX25" s="245">
        <f>'Table 5_Benchmark &amp; Inputs'!DO25</f>
        <v>6.8713525760328409</v>
      </c>
      <c r="DY25" s="245">
        <f>'Table 5_Benchmark &amp; Inputs'!DP25</f>
        <v>7.0331601366596992</v>
      </c>
      <c r="DZ25" s="245">
        <f>'Table 5_Benchmark &amp; Inputs'!DQ25</f>
        <v>6.8936302018517335</v>
      </c>
      <c r="EA25" s="245">
        <f>'Table 5_Benchmark &amp; Inputs'!DR25</f>
        <v>6.593764397396658</v>
      </c>
      <c r="EB25" s="245">
        <f>'Table 5_Benchmark &amp; Inputs'!DS25</f>
        <v>5.3835981530030761</v>
      </c>
      <c r="EC25" s="245">
        <f>'Table 5_Benchmark &amp; Inputs'!DT25</f>
        <v>2.9648760480000047</v>
      </c>
      <c r="ED25" s="245">
        <f>'Table 5_Benchmark &amp; Inputs'!DU25</f>
        <v>1.5965612691622642</v>
      </c>
      <c r="EE25" s="245">
        <f>'Table 5_Benchmark &amp; Inputs'!DV25</f>
        <v>1.3625480151459761</v>
      </c>
      <c r="EF25" s="245">
        <f>'Table 5_Benchmark &amp; Inputs'!DW25</f>
        <v>2.1376135031782399</v>
      </c>
      <c r="EG25" s="245">
        <f>'Table 5_Benchmark &amp; Inputs'!DX25</f>
        <v>3.9866368317162664</v>
      </c>
      <c r="EH25" s="245">
        <f>'Table 5_Benchmark &amp; Inputs'!DY25</f>
        <v>6.3060222601326572</v>
      </c>
      <c r="EI25" s="245">
        <f>'Table 5_Benchmark &amp; Inputs'!DZ25</f>
        <v>5.7207636790411636</v>
      </c>
      <c r="EJ25" s="245">
        <f>'Table 5_Benchmark &amp; Inputs'!EA25</f>
        <v>4.5415623242471987</v>
      </c>
      <c r="EK25" s="245">
        <f>'Table 5_Benchmark &amp; Inputs'!EB25</f>
        <v>3.625837628603175</v>
      </c>
      <c r="EL25" s="245"/>
      <c r="EM25" s="268"/>
      <c r="EN25" s="268"/>
      <c r="EO25" s="268"/>
      <c r="EP25" s="268"/>
    </row>
    <row r="26" spans="1:175" s="108" customFormat="1" x14ac:dyDescent="0.3">
      <c r="A26" s="239"/>
      <c r="B26" s="194" t="e">
        <f>NA()</f>
        <v>#N/A</v>
      </c>
      <c r="C26" s="13" t="s">
        <v>221</v>
      </c>
      <c r="D26" s="168" t="s">
        <v>223</v>
      </c>
      <c r="E26" s="191" t="s">
        <v>188</v>
      </c>
      <c r="F26" s="192">
        <f>'Table 6_Correlations &amp; Weights'!V29</f>
        <v>0.28350416037189247</v>
      </c>
      <c r="G26" s="192">
        <v>0</v>
      </c>
      <c r="H26" s="192">
        <v>0</v>
      </c>
      <c r="I26" s="193" t="s">
        <v>168</v>
      </c>
      <c r="J26" s="116" t="s">
        <v>142</v>
      </c>
      <c r="K26" s="116" t="s">
        <v>147</v>
      </c>
      <c r="L26" s="116"/>
      <c r="M26" s="276">
        <v>38442</v>
      </c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3"/>
      <c r="AL26" s="251"/>
      <c r="AM26" s="251"/>
      <c r="AN26" s="253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251"/>
      <c r="BR26" s="251"/>
      <c r="BS26" s="251"/>
      <c r="BT26" s="251"/>
      <c r="BU26" s="254"/>
      <c r="BV26" s="251"/>
      <c r="BW26" s="251"/>
      <c r="BX26" s="251"/>
      <c r="BY26" s="251"/>
      <c r="BZ26" s="251"/>
      <c r="CA26" s="251"/>
      <c r="CB26" s="251"/>
      <c r="CC26" s="251"/>
      <c r="CD26" s="251"/>
      <c r="CE26" s="251"/>
      <c r="CF26" s="251"/>
      <c r="CG26" s="251"/>
      <c r="CH26" s="251"/>
      <c r="CI26" s="251"/>
      <c r="CJ26" s="245">
        <f>'Table 5_Benchmark &amp; Inputs'!CA26</f>
        <v>-12.180489583295541</v>
      </c>
      <c r="CK26" s="245">
        <f>'Table 5_Benchmark &amp; Inputs'!CB26</f>
        <v>-10.141945075409065</v>
      </c>
      <c r="CL26" s="245">
        <f>'Table 5_Benchmark &amp; Inputs'!CC26</f>
        <v>-7.6459133689170251</v>
      </c>
      <c r="CM26" s="245">
        <f>'Table 5_Benchmark &amp; Inputs'!CD26</f>
        <v>-5.5140403223528773</v>
      </c>
      <c r="CN26" s="245">
        <f>'Table 5_Benchmark &amp; Inputs'!CE26</f>
        <v>-3.8186280941682789</v>
      </c>
      <c r="CO26" s="245">
        <f>'Table 5_Benchmark &amp; Inputs'!CF26</f>
        <v>-3.6815802009281606</v>
      </c>
      <c r="CP26" s="245">
        <f>'Table 5_Benchmark &amp; Inputs'!CG26</f>
        <v>-3.5675886672125019</v>
      </c>
      <c r="CQ26" s="245">
        <f>'Table 5_Benchmark &amp; Inputs'!CH26</f>
        <v>-3.9684283049681968</v>
      </c>
      <c r="CR26" s="245">
        <f>'Table 5_Benchmark &amp; Inputs'!CI26</f>
        <v>-4.7864700155328865</v>
      </c>
      <c r="CS26" s="245">
        <f>'Table 5_Benchmark &amp; Inputs'!CJ26</f>
        <v>-3.8218512970591014</v>
      </c>
      <c r="CT26" s="245">
        <f>'Table 5_Benchmark &amp; Inputs'!CK26</f>
        <v>-1.774285456156981</v>
      </c>
      <c r="CU26" s="245">
        <f>'Table 5_Benchmark &amp; Inputs'!CL26</f>
        <v>3.3830477824947538</v>
      </c>
      <c r="CV26" s="245">
        <f>'Table 5_Benchmark &amp; Inputs'!CM26</f>
        <v>10.640602735323924</v>
      </c>
      <c r="CW26" s="245">
        <f>'Table 5_Benchmark &amp; Inputs'!CN26</f>
        <v>16.846663521743086</v>
      </c>
      <c r="CX26" s="245">
        <f>'Table 5_Benchmark &amp; Inputs'!CO26</f>
        <v>20.038176385243322</v>
      </c>
      <c r="CY26" s="245">
        <f>'Table 5_Benchmark &amp; Inputs'!CP26</f>
        <v>19.16166376538764</v>
      </c>
      <c r="CZ26" s="245">
        <f>'Table 5_Benchmark &amp; Inputs'!CQ26</f>
        <v>15.275450004764915</v>
      </c>
      <c r="DA26" s="245">
        <f>'Table 5_Benchmark &amp; Inputs'!CR26</f>
        <v>9.6221714911652985</v>
      </c>
      <c r="DB26" s="245">
        <f>'Table 5_Benchmark &amp; Inputs'!CS26</f>
        <v>7.5415865916020257</v>
      </c>
      <c r="DC26" s="245">
        <f>'Table 5_Benchmark &amp; Inputs'!CT26</f>
        <v>7.0348932116213723</v>
      </c>
      <c r="DD26" s="245">
        <f>'Table 5_Benchmark &amp; Inputs'!CU26</f>
        <v>7.7808066893521959</v>
      </c>
      <c r="DE26" s="245">
        <f>'Table 5_Benchmark &amp; Inputs'!CV26</f>
        <v>10.61490918664536</v>
      </c>
      <c r="DF26" s="245">
        <f>'Table 5_Benchmark &amp; Inputs'!CW26</f>
        <v>9.9598477414983577</v>
      </c>
      <c r="DG26" s="245">
        <f>'Table 5_Benchmark &amp; Inputs'!CX26</f>
        <v>8.1989305084594548</v>
      </c>
      <c r="DH26" s="245">
        <f>'Table 5_Benchmark &amp; Inputs'!CY26</f>
        <v>6.9090185703080964</v>
      </c>
      <c r="DI26" s="245">
        <f>'Table 5_Benchmark &amp; Inputs'!CZ26</f>
        <v>4.7650035757475164</v>
      </c>
      <c r="DJ26" s="245">
        <f>'Table 5_Benchmark &amp; Inputs'!DA26</f>
        <v>3.9084495574155236</v>
      </c>
      <c r="DK26" s="245">
        <f>'Table 5_Benchmark &amp; Inputs'!DB26</f>
        <v>3.4251341394355928</v>
      </c>
      <c r="DL26" s="245">
        <f>'Table 5_Benchmark &amp; Inputs'!DC26</f>
        <v>1.8267277164605638</v>
      </c>
      <c r="DM26" s="245">
        <f>'Table 5_Benchmark &amp; Inputs'!DD26</f>
        <v>1.2315470132202468</v>
      </c>
      <c r="DN26" s="245">
        <f>'Table 5_Benchmark &amp; Inputs'!DE26</f>
        <v>1.6490877540844606</v>
      </c>
      <c r="DO26" s="245">
        <f>'Table 5_Benchmark &amp; Inputs'!DF26</f>
        <v>2.9396379095658789</v>
      </c>
      <c r="DP26" s="245">
        <f>'Table 5_Benchmark &amp; Inputs'!DG26</f>
        <v>5.3685710069353982</v>
      </c>
      <c r="DQ26" s="245">
        <f>'Table 5_Benchmark &amp; Inputs'!DH26</f>
        <v>6.9667322332213413</v>
      </c>
      <c r="DR26" s="245">
        <f>'Table 5_Benchmark &amp; Inputs'!DI26</f>
        <v>8.0586757108838913</v>
      </c>
      <c r="DS26" s="245">
        <f>'Table 5_Benchmark &amp; Inputs'!DJ26</f>
        <v>8.0177916903788553</v>
      </c>
      <c r="DT26" s="245">
        <f>'Table 5_Benchmark &amp; Inputs'!DK26</f>
        <v>7.0046045436565851</v>
      </c>
      <c r="DU26" s="245">
        <f>'Table 5_Benchmark &amp; Inputs'!DL26</f>
        <v>5.8810134090311967</v>
      </c>
      <c r="DV26" s="245">
        <f>'Table 5_Benchmark &amp; Inputs'!DM26</f>
        <v>4.5527615784239721</v>
      </c>
      <c r="DW26" s="245">
        <f>'Table 5_Benchmark &amp; Inputs'!DN26</f>
        <v>5.3961601708423634</v>
      </c>
      <c r="DX26" s="245">
        <f>'Table 5_Benchmark &amp; Inputs'!DO26</f>
        <v>7.3226040107986101</v>
      </c>
      <c r="DY26" s="245">
        <f>'Table 5_Benchmark &amp; Inputs'!DP26</f>
        <v>10.451833023973677</v>
      </c>
      <c r="DZ26" s="245">
        <f>'Table 5_Benchmark &amp; Inputs'!DQ26</f>
        <v>12.578941704997085</v>
      </c>
      <c r="EA26" s="245">
        <f>'Table 5_Benchmark &amp; Inputs'!DR26</f>
        <v>9.9320938075371714</v>
      </c>
      <c r="EB26" s="245">
        <f>'Table 5_Benchmark &amp; Inputs'!DS26</f>
        <v>5.9618083910763255</v>
      </c>
      <c r="EC26" s="245">
        <f>'Table 5_Benchmark &amp; Inputs'!DT26</f>
        <v>5.1285633483379382E-2</v>
      </c>
      <c r="ED26" s="245">
        <f>'Table 5_Benchmark &amp; Inputs'!DU26</f>
        <v>-4.196211601090746</v>
      </c>
      <c r="EE26" s="245">
        <f>'Table 5_Benchmark &amp; Inputs'!DV26</f>
        <v>-4.9526773974760827</v>
      </c>
      <c r="EF26" s="245">
        <f>'Table 5_Benchmark &amp; Inputs'!DW26</f>
        <v>-3.3894917259229662</v>
      </c>
      <c r="EG26" s="245">
        <f>'Table 5_Benchmark &amp; Inputs'!DX26</f>
        <v>1.04885744771897</v>
      </c>
      <c r="EH26" s="245">
        <f>'Table 5_Benchmark &amp; Inputs'!DY26</f>
        <v>5.6537367577130722</v>
      </c>
      <c r="EI26" s="245">
        <f>'Table 5_Benchmark &amp; Inputs'!DZ26</f>
        <v>6.6205772559120675</v>
      </c>
      <c r="EJ26" s="245">
        <f>'Table 5_Benchmark &amp; Inputs'!EA26</f>
        <v>5.1442260641893318</v>
      </c>
      <c r="EK26" s="245">
        <f>'Table 5_Benchmark &amp; Inputs'!EB26</f>
        <v>2.9647986899192369</v>
      </c>
      <c r="EL26" s="245"/>
      <c r="EM26" s="268"/>
      <c r="EN26" s="268"/>
      <c r="EO26" s="268"/>
      <c r="EP26" s="268"/>
    </row>
    <row r="27" spans="1:175" s="108" customFormat="1" ht="14.85" customHeight="1" x14ac:dyDescent="0.3">
      <c r="A27" s="239"/>
      <c r="B27" s="194" t="e">
        <f>NA()</f>
        <v>#N/A</v>
      </c>
      <c r="C27" s="13" t="s">
        <v>222</v>
      </c>
      <c r="D27" s="168" t="s">
        <v>223</v>
      </c>
      <c r="E27" s="191" t="s">
        <v>188</v>
      </c>
      <c r="F27" s="192">
        <f>'Table 6_Correlations &amp; Weights'!V29</f>
        <v>0.28350416037189247</v>
      </c>
      <c r="G27" s="192">
        <v>0</v>
      </c>
      <c r="H27" s="192">
        <v>0</v>
      </c>
      <c r="I27" s="193" t="s">
        <v>168</v>
      </c>
      <c r="J27" s="116" t="s">
        <v>142</v>
      </c>
      <c r="K27" s="116" t="s">
        <v>147</v>
      </c>
      <c r="L27" s="116"/>
      <c r="M27" s="276">
        <v>38442</v>
      </c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3"/>
      <c r="AL27" s="251"/>
      <c r="AM27" s="251"/>
      <c r="AN27" s="253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1"/>
      <c r="BT27" s="251"/>
      <c r="BU27" s="254"/>
      <c r="BV27" s="251"/>
      <c r="BW27" s="251"/>
      <c r="BX27" s="251"/>
      <c r="BY27" s="251"/>
      <c r="BZ27" s="251"/>
      <c r="CA27" s="251"/>
      <c r="CB27" s="251"/>
      <c r="CC27" s="251"/>
      <c r="CD27" s="251"/>
      <c r="CE27" s="251"/>
      <c r="CF27" s="251"/>
      <c r="CG27" s="251"/>
      <c r="CH27" s="251"/>
      <c r="CI27" s="251"/>
      <c r="CJ27" s="245">
        <f>'Table 5_Benchmark &amp; Inputs'!CA27</f>
        <v>-5.3127377871027965</v>
      </c>
      <c r="CK27" s="245">
        <f>'Table 5_Benchmark &amp; Inputs'!CB27</f>
        <v>-5.3432346429674071</v>
      </c>
      <c r="CL27" s="245">
        <f>'Table 5_Benchmark &amp; Inputs'!CC27</f>
        <v>-5.6439083172877096</v>
      </c>
      <c r="CM27" s="245">
        <f>'Table 5_Benchmark &amp; Inputs'!CD27</f>
        <v>-7.01631074852527</v>
      </c>
      <c r="CN27" s="245">
        <f>'Table 5_Benchmark &amp; Inputs'!CE27</f>
        <v>-7.7940935558617825</v>
      </c>
      <c r="CO27" s="245">
        <f>'Table 5_Benchmark &amp; Inputs'!CF27</f>
        <v>-9.0168959984065093</v>
      </c>
      <c r="CP27" s="245">
        <f>'Table 5_Benchmark &amp; Inputs'!CG27</f>
        <v>-10.022473708018417</v>
      </c>
      <c r="CQ27" s="245">
        <f>'Table 5_Benchmark &amp; Inputs'!CH27</f>
        <v>-10.644919849371966</v>
      </c>
      <c r="CR27" s="245">
        <f>'Table 5_Benchmark &amp; Inputs'!CI27</f>
        <v>-12.010196416467089</v>
      </c>
      <c r="CS27" s="245">
        <f>'Table 5_Benchmark &amp; Inputs'!CJ27</f>
        <v>-11.53023317885933</v>
      </c>
      <c r="CT27" s="245">
        <f>'Table 5_Benchmark &amp; Inputs'!CK27</f>
        <v>-8.6626756024427536</v>
      </c>
      <c r="CU27" s="245">
        <f>'Table 5_Benchmark &amp; Inputs'!CL27</f>
        <v>-3.8506164141226193</v>
      </c>
      <c r="CV27" s="245">
        <f>'Table 5_Benchmark &amp; Inputs'!CM27</f>
        <v>2.6059465434517048</v>
      </c>
      <c r="CW27" s="245">
        <f>'Table 5_Benchmark &amp; Inputs'!CN27</f>
        <v>7.6746865287304509</v>
      </c>
      <c r="CX27" s="245">
        <f>'Table 5_Benchmark &amp; Inputs'!CO27</f>
        <v>10.133544455162022</v>
      </c>
      <c r="CY27" s="245">
        <f>'Table 5_Benchmark &amp; Inputs'!CP27</f>
        <v>10.666540005463634</v>
      </c>
      <c r="CZ27" s="245">
        <f>'Table 5_Benchmark &amp; Inputs'!CQ27</f>
        <v>10.080745614755079</v>
      </c>
      <c r="DA27" s="245">
        <f>'Table 5_Benchmark &amp; Inputs'!CR27</f>
        <v>9.6303955845557017</v>
      </c>
      <c r="DB27" s="245">
        <f>'Table 5_Benchmark &amp; Inputs'!CS27</f>
        <v>9.1798647665015309</v>
      </c>
      <c r="DC27" s="245">
        <f>'Table 5_Benchmark &amp; Inputs'!CT27</f>
        <v>8.1824917936747461</v>
      </c>
      <c r="DD27" s="245">
        <f>'Table 5_Benchmark &amp; Inputs'!CU27</f>
        <v>6.841598068699688</v>
      </c>
      <c r="DE27" s="245">
        <f>'Table 5_Benchmark &amp; Inputs'!CV27</f>
        <v>5.3649976009152294</v>
      </c>
      <c r="DF27" s="245">
        <f>'Table 5_Benchmark &amp; Inputs'!CW27</f>
        <v>4.0132140374864225</v>
      </c>
      <c r="DG27" s="245">
        <f>'Table 5_Benchmark &amp; Inputs'!CX27</f>
        <v>3.6111637178099163</v>
      </c>
      <c r="DH27" s="245">
        <f>'Table 5_Benchmark &amp; Inputs'!CY27</f>
        <v>4.2543082475711707</v>
      </c>
      <c r="DI27" s="245">
        <f>'Table 5_Benchmark &amp; Inputs'!CZ27</f>
        <v>5.5074830596082647</v>
      </c>
      <c r="DJ27" s="245">
        <f>'Table 5_Benchmark &amp; Inputs'!DA27</f>
        <v>7.0516805055103191</v>
      </c>
      <c r="DK27" s="245">
        <f>'Table 5_Benchmark &amp; Inputs'!DB27</f>
        <v>8.10333133968631</v>
      </c>
      <c r="DL27" s="245">
        <f>'Table 5_Benchmark &amp; Inputs'!DC27</f>
        <v>7.8839388621140243</v>
      </c>
      <c r="DM27" s="245">
        <f>'Table 5_Benchmark &amp; Inputs'!DD27</f>
        <v>6.8152218972096339</v>
      </c>
      <c r="DN27" s="245">
        <f>'Table 5_Benchmark &amp; Inputs'!DE27</f>
        <v>6.3816652231642363</v>
      </c>
      <c r="DO27" s="245">
        <f>'Table 5_Benchmark &amp; Inputs'!DF27</f>
        <v>6.4985656241471439</v>
      </c>
      <c r="DP27" s="245">
        <f>'Table 5_Benchmark &amp; Inputs'!DG27</f>
        <v>7.5955434639715618</v>
      </c>
      <c r="DQ27" s="245">
        <f>'Table 5_Benchmark &amp; Inputs'!DH27</f>
        <v>9.9165783088662174</v>
      </c>
      <c r="DR27" s="245">
        <f>'Table 5_Benchmark &amp; Inputs'!DI27</f>
        <v>10.976523227541861</v>
      </c>
      <c r="DS27" s="245">
        <f>'Table 5_Benchmark &amp; Inputs'!DJ27</f>
        <v>10.965507187207212</v>
      </c>
      <c r="DT27" s="245">
        <f>'Table 5_Benchmark &amp; Inputs'!DK27</f>
        <v>9.9962776942422078</v>
      </c>
      <c r="DU27" s="245">
        <f>'Table 5_Benchmark &amp; Inputs'!DL27</f>
        <v>7.3550763781183148</v>
      </c>
      <c r="DV27" s="245">
        <f>'Table 5_Benchmark &amp; Inputs'!DM27</f>
        <v>5.2345003332585369</v>
      </c>
      <c r="DW27" s="245">
        <f>'Table 5_Benchmark &amp; Inputs'!DN27</f>
        <v>4.5888605798975277</v>
      </c>
      <c r="DX27" s="245">
        <f>'Table 5_Benchmark &amp; Inputs'!DO27</f>
        <v>4.9419132789799782</v>
      </c>
      <c r="DY27" s="245">
        <f>'Table 5_Benchmark &amp; Inputs'!DP27</f>
        <v>6.9741084025902564</v>
      </c>
      <c r="DZ27" s="245">
        <f>'Table 5_Benchmark &amp; Inputs'!DQ27</f>
        <v>9.5142100819259046</v>
      </c>
      <c r="EA27" s="245">
        <f>'Table 5_Benchmark &amp; Inputs'!DR27</f>
        <v>10.338569916671235</v>
      </c>
      <c r="EB27" s="245">
        <f>'Table 5_Benchmark &amp; Inputs'!DS27</f>
        <v>10.526485243950624</v>
      </c>
      <c r="EC27" s="245">
        <f>'Table 5_Benchmark &amp; Inputs'!DT27</f>
        <v>9.0642911013356837</v>
      </c>
      <c r="ED27" s="245">
        <f>'Table 5_Benchmark &amp; Inputs'!DU27</f>
        <v>6.8745530911443167</v>
      </c>
      <c r="EE27" s="245">
        <f>'Table 5_Benchmark &amp; Inputs'!DV27</f>
        <v>6.0873665056043667</v>
      </c>
      <c r="EF27" s="245">
        <f>'Table 5_Benchmark &amp; Inputs'!DW27</f>
        <v>5.666389393992918</v>
      </c>
      <c r="EG27" s="245">
        <f>'Table 5_Benchmark &amp; Inputs'!DX27</f>
        <v>6.7249568782616302</v>
      </c>
      <c r="EH27" s="245">
        <f>'Table 5_Benchmark &amp; Inputs'!DY27</f>
        <v>8.0147730854126991</v>
      </c>
      <c r="EI27" s="245">
        <f>'Table 5_Benchmark &amp; Inputs'!DZ27</f>
        <v>5.3834192736548419</v>
      </c>
      <c r="EJ27" s="245">
        <f>'Table 5_Benchmark &amp; Inputs'!EA27</f>
        <v>0.450899205044966</v>
      </c>
      <c r="EK27" s="245">
        <f>'Table 5_Benchmark &amp; Inputs'!EB27</f>
        <v>-5.9283756687503022</v>
      </c>
      <c r="EL27" s="245"/>
      <c r="EM27" s="268"/>
      <c r="EN27" s="268"/>
      <c r="EO27" s="268"/>
      <c r="EP27" s="268"/>
    </row>
    <row r="28" spans="1:175" s="108" customFormat="1" x14ac:dyDescent="0.3">
      <c r="A28" s="239"/>
      <c r="B28" s="194" t="e">
        <f>NA()</f>
        <v>#N/A</v>
      </c>
      <c r="C28" s="13" t="s">
        <v>153</v>
      </c>
      <c r="D28" s="168" t="s">
        <v>223</v>
      </c>
      <c r="E28" s="191" t="s">
        <v>188</v>
      </c>
      <c r="F28" s="192">
        <f>'Table 6_Correlations &amp; Weights'!V29</f>
        <v>0.28350416037189247</v>
      </c>
      <c r="G28" s="192">
        <v>0</v>
      </c>
      <c r="H28" s="192">
        <v>0</v>
      </c>
      <c r="I28" s="193" t="s">
        <v>168</v>
      </c>
      <c r="J28" s="116" t="s">
        <v>142</v>
      </c>
      <c r="K28" s="116" t="s">
        <v>147</v>
      </c>
      <c r="L28" s="116"/>
      <c r="M28" s="276">
        <v>38442</v>
      </c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3"/>
      <c r="AL28" s="251"/>
      <c r="AM28" s="251"/>
      <c r="AN28" s="253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4"/>
      <c r="BV28" s="251"/>
      <c r="BW28" s="251"/>
      <c r="BX28" s="251"/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45">
        <f>'Table 5_Benchmark &amp; Inputs'!CA28</f>
        <v>7.8493495213183886</v>
      </c>
      <c r="CK28" s="245">
        <f>'Table 5_Benchmark &amp; Inputs'!CB28</f>
        <v>3.7283299165388111</v>
      </c>
      <c r="CL28" s="245">
        <f>'Table 5_Benchmark &amp; Inputs'!CC28</f>
        <v>-3.7852220572376187E-2</v>
      </c>
      <c r="CM28" s="245">
        <f>'Table 5_Benchmark &amp; Inputs'!CD28</f>
        <v>-2.3024395649744496</v>
      </c>
      <c r="CN28" s="245">
        <f>'Table 5_Benchmark &amp; Inputs'!CE28</f>
        <v>-3.4279029063489599</v>
      </c>
      <c r="CO28" s="245">
        <f>'Table 5_Benchmark &amp; Inputs'!CF28</f>
        <v>-3.7101441396030777</v>
      </c>
      <c r="CP28" s="245">
        <f>'Table 5_Benchmark &amp; Inputs'!CG28</f>
        <v>-4.4033871379764173</v>
      </c>
      <c r="CQ28" s="245">
        <f>'Table 5_Benchmark &amp; Inputs'!CH28</f>
        <v>-5.3933282240428122</v>
      </c>
      <c r="CR28" s="245">
        <f>'Table 5_Benchmark &amp; Inputs'!CI28</f>
        <v>-6.9449986451457963</v>
      </c>
      <c r="CS28" s="245">
        <f>'Table 5_Benchmark &amp; Inputs'!CJ28</f>
        <v>-7.9335680524203509</v>
      </c>
      <c r="CT28" s="245">
        <f>'Table 5_Benchmark &amp; Inputs'!CK28</f>
        <v>-6.3122366405399228</v>
      </c>
      <c r="CU28" s="245">
        <f>'Table 5_Benchmark &amp; Inputs'!CL28</f>
        <v>-2.7174854776918127</v>
      </c>
      <c r="CV28" s="245">
        <f>'Table 5_Benchmark &amp; Inputs'!CM28</f>
        <v>2.10967778599447</v>
      </c>
      <c r="CW28" s="245">
        <f>'Table 5_Benchmark &amp; Inputs'!CN28</f>
        <v>6.4344302633898369</v>
      </c>
      <c r="CX28" s="245">
        <f>'Table 5_Benchmark &amp; Inputs'!CO28</f>
        <v>8.8884139243826468</v>
      </c>
      <c r="CY28" s="245">
        <f>'Table 5_Benchmark &amp; Inputs'!CP28</f>
        <v>10.540395802314412</v>
      </c>
      <c r="CZ28" s="245">
        <f>'Table 5_Benchmark &amp; Inputs'!CQ28</f>
        <v>12.201160025793543</v>
      </c>
      <c r="DA28" s="245">
        <f>'Table 5_Benchmark &amp; Inputs'!CR28</f>
        <v>14.100589766709499</v>
      </c>
      <c r="DB28" s="245">
        <f>'Table 5_Benchmark &amp; Inputs'!CS28</f>
        <v>16.111038428417007</v>
      </c>
      <c r="DC28" s="245">
        <f>'Table 5_Benchmark &amp; Inputs'!CT28</f>
        <v>14.927224656146858</v>
      </c>
      <c r="DD28" s="245">
        <f>'Table 5_Benchmark &amp; Inputs'!CU28</f>
        <v>12.008133953208802</v>
      </c>
      <c r="DE28" s="245">
        <f>'Table 5_Benchmark &amp; Inputs'!CV28</f>
        <v>8.2347825970012529</v>
      </c>
      <c r="DF28" s="245">
        <f>'Table 5_Benchmark &amp; Inputs'!CW28</f>
        <v>3.2475628396158536</v>
      </c>
      <c r="DG28" s="245">
        <f>'Table 5_Benchmark &amp; Inputs'!CX28</f>
        <v>0.82449445444084457</v>
      </c>
      <c r="DH28" s="245">
        <f>'Table 5_Benchmark &amp; Inputs'!CY28</f>
        <v>-0.14550579767931329</v>
      </c>
      <c r="DI28" s="245">
        <f>'Table 5_Benchmark &amp; Inputs'!CZ28</f>
        <v>-0.74022994275505849</v>
      </c>
      <c r="DJ28" s="245">
        <f>'Table 5_Benchmark &amp; Inputs'!DA28</f>
        <v>-1.013626801404365</v>
      </c>
      <c r="DK28" s="245">
        <f>'Table 5_Benchmark &amp; Inputs'!DB28</f>
        <v>-1.7562695590190531</v>
      </c>
      <c r="DL28" s="245">
        <f>'Table 5_Benchmark &amp; Inputs'!DC28</f>
        <v>-3.0455215983746808</v>
      </c>
      <c r="DM28" s="245">
        <f>'Table 5_Benchmark &amp; Inputs'!DD28</f>
        <v>-3.0096575983931166</v>
      </c>
      <c r="DN28" s="245">
        <f>'Table 5_Benchmark &amp; Inputs'!DE28</f>
        <v>8.5470925435558606E-2</v>
      </c>
      <c r="DO28" s="245">
        <f>'Table 5_Benchmark &amp; Inputs'!DF28</f>
        <v>3.6912806057372474</v>
      </c>
      <c r="DP28" s="245">
        <f>'Table 5_Benchmark &amp; Inputs'!DG28</f>
        <v>7.8156180153525918</v>
      </c>
      <c r="DQ28" s="245">
        <f>'Table 5_Benchmark &amp; Inputs'!DH28</f>
        <v>10.573439158194688</v>
      </c>
      <c r="DR28" s="245">
        <f>'Table 5_Benchmark &amp; Inputs'!DI28</f>
        <v>10.121434478764815</v>
      </c>
      <c r="DS28" s="245">
        <f>'Table 5_Benchmark &amp; Inputs'!DJ28</f>
        <v>9.2512636127155883</v>
      </c>
      <c r="DT28" s="245">
        <f>'Table 5_Benchmark &amp; Inputs'!DK28</f>
        <v>7.7638216219810943</v>
      </c>
      <c r="DU28" s="245">
        <f>'Table 5_Benchmark &amp; Inputs'!DL28</f>
        <v>6.3368596076681927</v>
      </c>
      <c r="DV28" s="245">
        <f>'Table 5_Benchmark &amp; Inputs'!DM28</f>
        <v>5.8958668600028643</v>
      </c>
      <c r="DW28" s="245">
        <f>'Table 5_Benchmark &amp; Inputs'!DN28</f>
        <v>5.6328058517945863</v>
      </c>
      <c r="DX28" s="245">
        <f>'Table 5_Benchmark &amp; Inputs'!DO28</f>
        <v>6.0327224210782386</v>
      </c>
      <c r="DY28" s="245">
        <f>'Table 5_Benchmark &amp; Inputs'!DP28</f>
        <v>7.4427476795571197</v>
      </c>
      <c r="DZ28" s="245">
        <f>'Table 5_Benchmark &amp; Inputs'!DQ28</f>
        <v>7.6277148751597839</v>
      </c>
      <c r="EA28" s="245">
        <f>'Table 5_Benchmark &amp; Inputs'!DR28</f>
        <v>7.4240072412668727</v>
      </c>
      <c r="EB28" s="245">
        <f>'Table 5_Benchmark &amp; Inputs'!DS28</f>
        <v>6.6027442836078754</v>
      </c>
      <c r="EC28" s="245">
        <f>'Table 5_Benchmark &amp; Inputs'!DT28</f>
        <v>4.8262765296228611</v>
      </c>
      <c r="ED28" s="245">
        <f>'Table 5_Benchmark &amp; Inputs'!DU28</f>
        <v>5.0813033775845771</v>
      </c>
      <c r="EE28" s="245">
        <f>'Table 5_Benchmark &amp; Inputs'!DV28</f>
        <v>5.9256180298250349</v>
      </c>
      <c r="EF28" s="245">
        <f>'Table 5_Benchmark &amp; Inputs'!DW28</f>
        <v>7.5756984778332468</v>
      </c>
      <c r="EG28" s="245">
        <f>'Table 5_Benchmark &amp; Inputs'!DX28</f>
        <v>9.1625201648697914</v>
      </c>
      <c r="EH28" s="245">
        <f>'Table 5_Benchmark &amp; Inputs'!DY28</f>
        <v>7.8462641716267267</v>
      </c>
      <c r="EI28" s="245">
        <f>'Table 5_Benchmark &amp; Inputs'!DZ28</f>
        <v>1.7313534207387176</v>
      </c>
      <c r="EJ28" s="245">
        <f>'Table 5_Benchmark &amp; Inputs'!EA28</f>
        <v>-6.0627401361817812</v>
      </c>
      <c r="EK28" s="245">
        <f>'Table 5_Benchmark &amp; Inputs'!EB28</f>
        <v>-13.502975956717684</v>
      </c>
      <c r="EL28" s="245"/>
      <c r="EM28" s="268"/>
      <c r="EN28" s="268"/>
      <c r="EO28" s="268"/>
      <c r="EP28" s="268"/>
    </row>
    <row r="29" spans="1:175" s="52" customFormat="1" ht="43.2" x14ac:dyDescent="0.3">
      <c r="A29" s="177"/>
      <c r="E29" s="176"/>
      <c r="M29" s="274"/>
      <c r="AK29" s="10"/>
      <c r="AN29" s="10"/>
      <c r="DM29" s="27"/>
      <c r="EN29" s="215" t="s">
        <v>4839</v>
      </c>
      <c r="EO29" s="214" t="s">
        <v>178</v>
      </c>
      <c r="EP29" s="214" t="s">
        <v>179</v>
      </c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</row>
    <row r="30" spans="1:175" s="92" customFormat="1" x14ac:dyDescent="0.3">
      <c r="A30" s="238" t="s">
        <v>180</v>
      </c>
      <c r="B30" s="195" t="e">
        <f>NA()</f>
        <v>#N/A</v>
      </c>
      <c r="C30" s="26" t="s">
        <v>151</v>
      </c>
      <c r="D30" s="26" t="s">
        <v>181</v>
      </c>
      <c r="E30" s="91"/>
      <c r="F30" s="26"/>
      <c r="G30" s="26"/>
      <c r="H30" s="26"/>
      <c r="I30" s="92" t="s">
        <v>171</v>
      </c>
      <c r="J30" s="92" t="s">
        <v>172</v>
      </c>
      <c r="K30" s="92" t="s">
        <v>173</v>
      </c>
      <c r="M30" s="279" t="s">
        <v>38</v>
      </c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9"/>
      <c r="AF30" s="179"/>
      <c r="AG30" s="179"/>
      <c r="AH30" s="179"/>
      <c r="AI30" s="179"/>
      <c r="AJ30" s="179"/>
      <c r="AK30" s="180">
        <f t="shared" ref="AK30:AZ32" si="7">AK9*$H9+AK13*$H13+AK17*$H17+AK21*$H21+AK25*$H25</f>
        <v>8.1266388108138177</v>
      </c>
      <c r="AL30" s="180">
        <f t="shared" si="7"/>
        <v>7.4457219646575297</v>
      </c>
      <c r="AM30" s="180">
        <f t="shared" si="7"/>
        <v>7.8473011381026616</v>
      </c>
      <c r="AN30" s="180">
        <f t="shared" si="7"/>
        <v>5.5008521651851616</v>
      </c>
      <c r="AO30" s="180">
        <f t="shared" si="7"/>
        <v>3.5264079796994841</v>
      </c>
      <c r="AP30" s="180">
        <f t="shared" si="7"/>
        <v>2.3210853637573807</v>
      </c>
      <c r="AQ30" s="180">
        <f t="shared" si="7"/>
        <v>1.5828372292733015</v>
      </c>
      <c r="AR30" s="180">
        <f t="shared" si="7"/>
        <v>2.357621836542255</v>
      </c>
      <c r="AS30" s="180">
        <f t="shared" si="7"/>
        <v>3.4442391222983568</v>
      </c>
      <c r="AT30" s="180">
        <f t="shared" si="7"/>
        <v>3.2185704340549277</v>
      </c>
      <c r="AU30" s="180">
        <f t="shared" si="7"/>
        <v>2.9556603706648263</v>
      </c>
      <c r="AV30" s="180">
        <f t="shared" si="7"/>
        <v>3.5268107910344142</v>
      </c>
      <c r="AW30" s="180">
        <f t="shared" si="7"/>
        <v>3.1608919760484557</v>
      </c>
      <c r="AX30" s="180">
        <f t="shared" si="7"/>
        <v>3.8736958562475534</v>
      </c>
      <c r="AY30" s="180">
        <f t="shared" si="7"/>
        <v>4.4941738781998506</v>
      </c>
      <c r="AZ30" s="180">
        <f>AZ9*$H9+AZ13*$H13+AZ17*$H17+AZ21*$H21+AZ25*$H25</f>
        <v>4.802400809629769</v>
      </c>
      <c r="BA30" s="180">
        <f>BA9*$G9+BA13*$G13+BA17*$G17+BA21*$G21+BA25*$G25</f>
        <v>4.9858532928650501</v>
      </c>
      <c r="BB30" s="180">
        <f t="shared" ref="BA30:CH32" si="8">BB9*$G9+BB13*$G13+BB17*$G17+BB21*$G21+BB25*$G25</f>
        <v>7.0903377316792664</v>
      </c>
      <c r="BC30" s="180">
        <f t="shared" si="8"/>
        <v>7.8042033914579232</v>
      </c>
      <c r="BD30" s="180">
        <f t="shared" si="8"/>
        <v>7.2332787223865953</v>
      </c>
      <c r="BE30" s="180">
        <f t="shared" si="8"/>
        <v>7.8037881978335566</v>
      </c>
      <c r="BF30" s="180">
        <f t="shared" si="8"/>
        <v>7.3385706919038984</v>
      </c>
      <c r="BG30" s="180">
        <f t="shared" si="8"/>
        <v>7.1298729120519493</v>
      </c>
      <c r="BH30" s="180">
        <f t="shared" si="8"/>
        <v>6.9756595492904729</v>
      </c>
      <c r="BI30" s="180">
        <f t="shared" si="8"/>
        <v>6.5422254274966267</v>
      </c>
      <c r="BJ30" s="180">
        <f t="shared" si="8"/>
        <v>4.0647802356809999</v>
      </c>
      <c r="BK30" s="180">
        <f t="shared" si="8"/>
        <v>3.3638164751884507</v>
      </c>
      <c r="BL30" s="180">
        <f t="shared" si="8"/>
        <v>4.2739799062164714</v>
      </c>
      <c r="BM30" s="180">
        <f t="shared" si="8"/>
        <v>4.9795189224013026</v>
      </c>
      <c r="BN30" s="180">
        <f t="shared" si="8"/>
        <v>7.5435975659196881</v>
      </c>
      <c r="BO30" s="180">
        <f t="shared" si="8"/>
        <v>7.9834223056137805</v>
      </c>
      <c r="BP30" s="180">
        <f t="shared" si="8"/>
        <v>7.4532051797251615</v>
      </c>
      <c r="BQ30" s="180">
        <f t="shared" si="8"/>
        <v>7.0552198386870693</v>
      </c>
      <c r="BR30" s="180">
        <f t="shared" si="8"/>
        <v>6.8368579976130626</v>
      </c>
      <c r="BS30" s="180">
        <f t="shared" si="8"/>
        <v>5.8775013922195694</v>
      </c>
      <c r="BT30" s="180">
        <f t="shared" si="8"/>
        <v>5.5691979157684433</v>
      </c>
      <c r="BU30" s="180">
        <f t="shared" si="8"/>
        <v>6.2812681393866807</v>
      </c>
      <c r="BV30" s="180">
        <f t="shared" si="8"/>
        <v>6.4136855988804653</v>
      </c>
      <c r="BW30" s="180">
        <f t="shared" si="8"/>
        <v>8.1635992189467039</v>
      </c>
      <c r="BX30" s="180">
        <f t="shared" si="8"/>
        <v>9.6403715868249336</v>
      </c>
      <c r="BY30" s="180">
        <f t="shared" si="8"/>
        <v>8.8534988456078363</v>
      </c>
      <c r="BZ30" s="180">
        <f t="shared" si="8"/>
        <v>7.5286058908022921</v>
      </c>
      <c r="CA30" s="180">
        <f t="shared" si="8"/>
        <v>6.8492761748340083</v>
      </c>
      <c r="CB30" s="180">
        <f t="shared" si="8"/>
        <v>5.3623135174350836</v>
      </c>
      <c r="CC30" s="180">
        <f t="shared" si="8"/>
        <v>5.9311408347909129</v>
      </c>
      <c r="CD30" s="180">
        <f t="shared" si="8"/>
        <v>7.2189764005817043</v>
      </c>
      <c r="CE30" s="180">
        <f t="shared" si="8"/>
        <v>8.0225825937948905</v>
      </c>
      <c r="CF30" s="180">
        <f t="shared" si="8"/>
        <v>7.8176573896037258</v>
      </c>
      <c r="CG30" s="180">
        <f t="shared" si="8"/>
        <v>4.6651257600153757</v>
      </c>
      <c r="CH30" s="180">
        <f t="shared" si="8"/>
        <v>0.951221231167938</v>
      </c>
      <c r="CI30" s="180">
        <f>CI9*$G9+CI13*$G13+CI17*$G17+CI21*$G21+CI25*$G25</f>
        <v>-4.1307651572915525</v>
      </c>
      <c r="CJ30" s="180">
        <f>CJ9*$F9+CJ13*$F13+CJ17*$F17+CJ21*$F21+CJ25*$F25</f>
        <v>-4.6148858375491733</v>
      </c>
      <c r="CK30" s="180">
        <f t="shared" ref="CK30:EJ30" si="9">CK9*$F9+CK13*$F13+CK17*$F17+CK21*$F21+CK25*$F25</f>
        <v>-5.4844926736713742</v>
      </c>
      <c r="CL30" s="180">
        <f t="shared" si="9"/>
        <v>-5.1168159809225386</v>
      </c>
      <c r="CM30" s="180">
        <f t="shared" si="9"/>
        <v>-4.9854327986534468</v>
      </c>
      <c r="CN30" s="180">
        <f t="shared" si="9"/>
        <v>-6.4724225937467654</v>
      </c>
      <c r="CO30" s="180">
        <f t="shared" si="9"/>
        <v>-9.0693513042860978</v>
      </c>
      <c r="CP30" s="180">
        <f t="shared" si="9"/>
        <v>-12.273186763163508</v>
      </c>
      <c r="CQ30" s="180">
        <f t="shared" si="9"/>
        <v>-14.891744036518066</v>
      </c>
      <c r="CR30" s="180">
        <f t="shared" si="9"/>
        <v>-16.558771293760149</v>
      </c>
      <c r="CS30" s="180">
        <f t="shared" si="9"/>
        <v>-17.448293207369119</v>
      </c>
      <c r="CT30" s="180">
        <f t="shared" si="9"/>
        <v>-16.540142993282927</v>
      </c>
      <c r="CU30" s="180">
        <f t="shared" si="9"/>
        <v>-12.784721638951495</v>
      </c>
      <c r="CV30" s="180">
        <f t="shared" si="9"/>
        <v>-7.9317011548985592</v>
      </c>
      <c r="CW30" s="180">
        <f t="shared" si="9"/>
        <v>-3.0256220476571198</v>
      </c>
      <c r="CX30" s="180">
        <f t="shared" si="9"/>
        <v>0.28150275998626006</v>
      </c>
      <c r="CY30" s="180">
        <f t="shared" si="9"/>
        <v>0.11290934691349863</v>
      </c>
      <c r="CZ30" s="180">
        <f t="shared" si="9"/>
        <v>-0.99408054642981702</v>
      </c>
      <c r="DA30" s="180">
        <f t="shared" si="9"/>
        <v>-1.7903914691058667</v>
      </c>
      <c r="DB30" s="180">
        <f t="shared" si="9"/>
        <v>-1.0534631976185891</v>
      </c>
      <c r="DC30" s="180">
        <f t="shared" si="9"/>
        <v>0.40103824487471507</v>
      </c>
      <c r="DD30" s="180">
        <f t="shared" si="9"/>
        <v>2.6427861131169301</v>
      </c>
      <c r="DE30" s="180">
        <f t="shared" si="9"/>
        <v>5.6265598021635004</v>
      </c>
      <c r="DF30" s="180">
        <f t="shared" si="9"/>
        <v>6.2652733901905089</v>
      </c>
      <c r="DG30" s="180">
        <f t="shared" si="9"/>
        <v>7.2755573591956262</v>
      </c>
      <c r="DH30" s="180">
        <f t="shared" si="9"/>
        <v>8.8821105761962453</v>
      </c>
      <c r="DI30" s="180">
        <f t="shared" si="9"/>
        <v>9.660933701604197</v>
      </c>
      <c r="DJ30" s="180">
        <f t="shared" si="9"/>
        <v>9.6367746528583869</v>
      </c>
      <c r="DK30" s="180">
        <f t="shared" si="9"/>
        <v>8.7102823031137522</v>
      </c>
      <c r="DL30" s="180">
        <f t="shared" si="9"/>
        <v>8.8317124396790216</v>
      </c>
      <c r="DM30" s="180">
        <f t="shared" si="9"/>
        <v>8.1036586229286769</v>
      </c>
      <c r="DN30" s="180">
        <f t="shared" si="9"/>
        <v>8.6086971930690677</v>
      </c>
      <c r="DO30" s="180">
        <f t="shared" si="9"/>
        <v>10.238181750760912</v>
      </c>
      <c r="DP30" s="180">
        <f t="shared" si="9"/>
        <v>7.875659111465672</v>
      </c>
      <c r="DQ30" s="180">
        <f t="shared" si="9"/>
        <v>6.1062640426715813</v>
      </c>
      <c r="DR30" s="180">
        <f t="shared" si="9"/>
        <v>4.267847798567673</v>
      </c>
      <c r="DS30" s="180">
        <f t="shared" si="9"/>
        <v>3.9660114480430941</v>
      </c>
      <c r="DT30" s="180">
        <f t="shared" si="9"/>
        <v>4.748235058879815</v>
      </c>
      <c r="DU30" s="180">
        <f t="shared" si="9"/>
        <v>5.2753557319140709</v>
      </c>
      <c r="DV30" s="180">
        <f t="shared" si="9"/>
        <v>6.2012586712376638</v>
      </c>
      <c r="DW30" s="180">
        <f t="shared" si="9"/>
        <v>5.0763335261805302</v>
      </c>
      <c r="DX30" s="180">
        <f t="shared" si="9"/>
        <v>5.2526334816812144</v>
      </c>
      <c r="DY30" s="180">
        <f t="shared" si="9"/>
        <v>5.956993822055642</v>
      </c>
      <c r="DZ30" s="180">
        <f t="shared" si="9"/>
        <v>5.7627059995938108</v>
      </c>
      <c r="EA30" s="180">
        <f t="shared" si="9"/>
        <v>5.4529395737484947</v>
      </c>
      <c r="EB30" s="180">
        <f t="shared" si="9"/>
        <v>4.4456420483849071</v>
      </c>
      <c r="EC30" s="180">
        <f t="shared" si="9"/>
        <v>3.2712919048197864</v>
      </c>
      <c r="ED30" s="180">
        <f t="shared" si="9"/>
        <v>1.9464025401871696</v>
      </c>
      <c r="EE30" s="180">
        <f t="shared" si="9"/>
        <v>1.5602649958747361</v>
      </c>
      <c r="EF30" s="180">
        <f t="shared" si="9"/>
        <v>0.83356603699434839</v>
      </c>
      <c r="EG30" s="180">
        <f t="shared" si="9"/>
        <v>0.29765825307698013</v>
      </c>
      <c r="EH30" s="180">
        <f t="shared" si="9"/>
        <v>1.0504869387934126</v>
      </c>
      <c r="EI30" s="180">
        <f t="shared" si="9"/>
        <v>1.5929448111918425</v>
      </c>
      <c r="EJ30" s="180">
        <f t="shared" si="9"/>
        <v>2.4098197937640595</v>
      </c>
      <c r="EK30" s="180">
        <f>EK9*$F9+EK13*$F13+EK17*$F17+EK21*$F21+EK25*$F25</f>
        <v>4.5661952939668478</v>
      </c>
      <c r="EL30" s="180"/>
      <c r="EM30" s="180"/>
      <c r="EN30" s="60">
        <f>CORREL(AK4:EC4,AK30:EC30)</f>
        <v>0.63263859214183105</v>
      </c>
      <c r="EO30" s="61">
        <f>STDEV(AK4:EC4)</f>
        <v>8.3567594164287655</v>
      </c>
      <c r="EP30" s="62">
        <f>STDEV(AK30:EC30)</f>
        <v>6.2800973267063851</v>
      </c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</row>
    <row r="31" spans="1:175" s="92" customFormat="1" x14ac:dyDescent="0.3">
      <c r="A31" s="238"/>
      <c r="B31" s="195" t="e">
        <f>NA()</f>
        <v>#N/A</v>
      </c>
      <c r="C31" s="26" t="s">
        <v>155</v>
      </c>
      <c r="D31" s="26" t="s">
        <v>181</v>
      </c>
      <c r="E31" s="91"/>
      <c r="F31" s="26"/>
      <c r="G31" s="26"/>
      <c r="H31" s="26"/>
      <c r="I31" s="92" t="s">
        <v>171</v>
      </c>
      <c r="J31" s="92" t="s">
        <v>172</v>
      </c>
      <c r="K31" s="92" t="s">
        <v>173</v>
      </c>
      <c r="M31" s="279" t="s">
        <v>38</v>
      </c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9"/>
      <c r="AF31" s="179"/>
      <c r="AG31" s="179"/>
      <c r="AH31" s="179"/>
      <c r="AI31" s="179"/>
      <c r="AJ31" s="179"/>
      <c r="AK31" s="180">
        <f t="shared" si="7"/>
        <v>13.420807126059579</v>
      </c>
      <c r="AL31" s="180">
        <f t="shared" si="7"/>
        <v>12.363937365970388</v>
      </c>
      <c r="AM31" s="180">
        <f t="shared" si="7"/>
        <v>10.491364713396866</v>
      </c>
      <c r="AN31" s="180">
        <f t="shared" si="7"/>
        <v>6.9923092835344001</v>
      </c>
      <c r="AO31" s="180">
        <f t="shared" si="7"/>
        <v>5.3823758763159546</v>
      </c>
      <c r="AP31" s="180">
        <f t="shared" si="7"/>
        <v>4.293042160555153</v>
      </c>
      <c r="AQ31" s="180">
        <f t="shared" si="7"/>
        <v>5.1072616208320198</v>
      </c>
      <c r="AR31" s="180">
        <f t="shared" si="7"/>
        <v>7.0870247042927783</v>
      </c>
      <c r="AS31" s="180">
        <f t="shared" si="7"/>
        <v>8.3648290418267521</v>
      </c>
      <c r="AT31" s="180">
        <f t="shared" si="7"/>
        <v>8.4990028480497539</v>
      </c>
      <c r="AU31" s="180">
        <f t="shared" si="7"/>
        <v>7.9806537138796392</v>
      </c>
      <c r="AV31" s="180">
        <f t="shared" si="7"/>
        <v>6.9199217790631788</v>
      </c>
      <c r="AW31" s="180">
        <f t="shared" si="7"/>
        <v>5.6295393386719432</v>
      </c>
      <c r="AX31" s="180">
        <f t="shared" si="7"/>
        <v>5.539129794830699</v>
      </c>
      <c r="AY31" s="180">
        <f t="shared" si="7"/>
        <v>5.9020143873066564</v>
      </c>
      <c r="AZ31" s="180">
        <f t="shared" si="7"/>
        <v>6.379176741632123</v>
      </c>
      <c r="BA31" s="180">
        <f t="shared" si="8"/>
        <v>10.35966428907393</v>
      </c>
      <c r="BB31" s="180">
        <f t="shared" si="8"/>
        <v>12.24428212085844</v>
      </c>
      <c r="BC31" s="180">
        <f t="shared" si="8"/>
        <v>10.801460618870392</v>
      </c>
      <c r="BD31" s="180">
        <f t="shared" si="8"/>
        <v>8.2251250854622651</v>
      </c>
      <c r="BE31" s="180">
        <f t="shared" si="8"/>
        <v>6.2171044062914387</v>
      </c>
      <c r="BF31" s="180">
        <f t="shared" si="8"/>
        <v>4.1414576853616829</v>
      </c>
      <c r="BG31" s="180">
        <f t="shared" si="8"/>
        <v>4.3562499669959012</v>
      </c>
      <c r="BH31" s="180">
        <f t="shared" si="8"/>
        <v>5.3524282724763355</v>
      </c>
      <c r="BI31" s="180">
        <f t="shared" si="8"/>
        <v>4.6658681820794499</v>
      </c>
      <c r="BJ31" s="180">
        <f t="shared" si="8"/>
        <v>4.488449821989037</v>
      </c>
      <c r="BK31" s="180">
        <f t="shared" si="8"/>
        <v>4.6435002530505907</v>
      </c>
      <c r="BL31" s="180">
        <f t="shared" si="8"/>
        <v>3.3837549160445439</v>
      </c>
      <c r="BM31" s="180">
        <f t="shared" si="8"/>
        <v>4.1900026766805496</v>
      </c>
      <c r="BN31" s="180">
        <f t="shared" si="8"/>
        <v>4.6360486934619054</v>
      </c>
      <c r="BO31" s="180">
        <f t="shared" si="8"/>
        <v>4.4541591610643643</v>
      </c>
      <c r="BP31" s="180">
        <f t="shared" si="8"/>
        <v>4.2818298343619601</v>
      </c>
      <c r="BQ31" s="180">
        <f t="shared" si="8"/>
        <v>4.368261971245107</v>
      </c>
      <c r="BR31" s="180">
        <f t="shared" si="8"/>
        <v>5.1577847845069762</v>
      </c>
      <c r="BS31" s="180">
        <f t="shared" si="8"/>
        <v>4.6067245945195499</v>
      </c>
      <c r="BT31" s="180">
        <f t="shared" si="8"/>
        <v>5.2631858846509028</v>
      </c>
      <c r="BU31" s="180">
        <f t="shared" si="8"/>
        <v>5.5503871882007942</v>
      </c>
      <c r="BV31" s="180">
        <f t="shared" si="8"/>
        <v>6.3008093545187318</v>
      </c>
      <c r="BW31" s="180">
        <f t="shared" si="8"/>
        <v>9.5244754887479797</v>
      </c>
      <c r="BX31" s="180">
        <f t="shared" si="8"/>
        <v>12.452354278620628</v>
      </c>
      <c r="BY31" s="180">
        <f t="shared" si="8"/>
        <v>13.365905037050569</v>
      </c>
      <c r="BZ31" s="180">
        <f t="shared" si="8"/>
        <v>11.460506181303924</v>
      </c>
      <c r="CA31" s="180">
        <f t="shared" si="8"/>
        <v>8.4230316107584571</v>
      </c>
      <c r="CB31" s="180">
        <f t="shared" si="8"/>
        <v>3.8035288222257311</v>
      </c>
      <c r="CC31" s="180">
        <f t="shared" si="8"/>
        <v>0.85681953597091365</v>
      </c>
      <c r="CD31" s="180">
        <f t="shared" si="8"/>
        <v>-0.89850100012937961</v>
      </c>
      <c r="CE31" s="180">
        <f t="shared" si="8"/>
        <v>-3.2682515943577384</v>
      </c>
      <c r="CF31" s="180">
        <f t="shared" si="8"/>
        <v>-4.5345965119179645</v>
      </c>
      <c r="CG31" s="180">
        <f t="shared" si="8"/>
        <v>-6.6863347488505251</v>
      </c>
      <c r="CH31" s="180">
        <f t="shared" si="8"/>
        <v>-8.8221952638974237</v>
      </c>
      <c r="CI31" s="180">
        <f t="shared" ref="CI31:CI32" si="10">CI10*$G10+CI14*$G14+CI18*$G18+CI22*$G22+CI26*$G26</f>
        <v>-11.647196884323783</v>
      </c>
      <c r="CJ31" s="180">
        <f t="shared" ref="CJ31:EJ31" si="11">CJ10*$F10+CJ14*$F14+CJ18*$F18+CJ22*$F22+CJ26*$F26</f>
        <v>-13.222450590844662</v>
      </c>
      <c r="CK31" s="180">
        <f t="shared" si="11"/>
        <v>-12.917250077000046</v>
      </c>
      <c r="CL31" s="180">
        <f t="shared" si="11"/>
        <v>-12.166846038751796</v>
      </c>
      <c r="CM31" s="180">
        <f t="shared" si="11"/>
        <v>-10.801739384152356</v>
      </c>
      <c r="CN31" s="180">
        <f t="shared" si="11"/>
        <v>-9.5667878574002891</v>
      </c>
      <c r="CO31" s="180">
        <f t="shared" si="11"/>
        <v>-9.3630482455810817</v>
      </c>
      <c r="CP31" s="180">
        <f t="shared" si="11"/>
        <v>-9.5362291355474635</v>
      </c>
      <c r="CQ31" s="180">
        <f t="shared" si="11"/>
        <v>-10.190947933255082</v>
      </c>
      <c r="CR31" s="180">
        <f t="shared" si="11"/>
        <v>-11.371470836176732</v>
      </c>
      <c r="CS31" s="180">
        <f t="shared" si="11"/>
        <v>-12.028514505311955</v>
      </c>
      <c r="CT31" s="180">
        <f t="shared" si="11"/>
        <v>-11.392485683366303</v>
      </c>
      <c r="CU31" s="180">
        <f t="shared" si="11"/>
        <v>-5.9811090529772688</v>
      </c>
      <c r="CV31" s="180">
        <f t="shared" si="11"/>
        <v>1.3074885942116565</v>
      </c>
      <c r="CW31" s="180">
        <f t="shared" si="11"/>
        <v>10.357768298468475</v>
      </c>
      <c r="CX31" s="180">
        <f t="shared" si="11"/>
        <v>17.424557694660216</v>
      </c>
      <c r="CY31" s="180">
        <f t="shared" si="11"/>
        <v>14.410961925482134</v>
      </c>
      <c r="CZ31" s="180">
        <f t="shared" si="11"/>
        <v>12.478277892956086</v>
      </c>
      <c r="DA31" s="180">
        <f t="shared" si="11"/>
        <v>7.9904082789440629</v>
      </c>
      <c r="DB31" s="180">
        <f t="shared" si="11"/>
        <v>6.037654332218823</v>
      </c>
      <c r="DC31" s="180">
        <f t="shared" si="11"/>
        <v>6.4614079744063506</v>
      </c>
      <c r="DD31" s="180">
        <f t="shared" si="11"/>
        <v>7.4078487153997461</v>
      </c>
      <c r="DE31" s="180">
        <f t="shared" si="11"/>
        <v>10.434580768703166</v>
      </c>
      <c r="DF31" s="180">
        <f t="shared" si="11"/>
        <v>9.9399893795482743</v>
      </c>
      <c r="DG31" s="180">
        <f t="shared" si="11"/>
        <v>9.949578061985255</v>
      </c>
      <c r="DH31" s="180">
        <f t="shared" si="11"/>
        <v>10.78553722370612</v>
      </c>
      <c r="DI31" s="180">
        <f t="shared" si="11"/>
        <v>10.749389751276572</v>
      </c>
      <c r="DJ31" s="180">
        <f t="shared" si="11"/>
        <v>10.30684519754486</v>
      </c>
      <c r="DK31" s="180">
        <f t="shared" si="11"/>
        <v>8.21088879997607</v>
      </c>
      <c r="DL31" s="180">
        <f t="shared" si="11"/>
        <v>6.4387624831088672</v>
      </c>
      <c r="DM31" s="180">
        <f t="shared" si="11"/>
        <v>4.2434420208569117</v>
      </c>
      <c r="DN31" s="180">
        <f t="shared" si="11"/>
        <v>3.5474357126876725</v>
      </c>
      <c r="DO31" s="180">
        <f t="shared" si="11"/>
        <v>4.0832551715186387</v>
      </c>
      <c r="DP31" s="180">
        <f t="shared" si="11"/>
        <v>4.009387243939206</v>
      </c>
      <c r="DQ31" s="180">
        <f t="shared" si="11"/>
        <v>5.1673228184314155</v>
      </c>
      <c r="DR31" s="180">
        <f t="shared" si="11"/>
        <v>6.2413103665359664</v>
      </c>
      <c r="DS31" s="180">
        <f t="shared" si="11"/>
        <v>8.7512132391555433</v>
      </c>
      <c r="DT31" s="180">
        <f t="shared" si="11"/>
        <v>8.8133364622685324</v>
      </c>
      <c r="DU31" s="180">
        <f t="shared" si="11"/>
        <v>7.1913059055913626</v>
      </c>
      <c r="DV31" s="180">
        <f t="shared" si="11"/>
        <v>5.9725315116616411</v>
      </c>
      <c r="DW31" s="180">
        <f t="shared" si="11"/>
        <v>4.062937920274809</v>
      </c>
      <c r="DX31" s="180">
        <f t="shared" si="11"/>
        <v>5.4635308676170311</v>
      </c>
      <c r="DY31" s="180">
        <f t="shared" si="11"/>
        <v>7.624267274025522</v>
      </c>
      <c r="DZ31" s="180">
        <f t="shared" si="11"/>
        <v>8.9350510050537348</v>
      </c>
      <c r="EA31" s="180">
        <f t="shared" si="11"/>
        <v>7.7740278170094417</v>
      </c>
      <c r="EB31" s="180">
        <f t="shared" si="11"/>
        <v>5.5805858692097114</v>
      </c>
      <c r="EC31" s="180">
        <f t="shared" si="11"/>
        <v>3.3076990103861945</v>
      </c>
      <c r="ED31" s="180">
        <f t="shared" si="11"/>
        <v>0.58350233208219526</v>
      </c>
      <c r="EE31" s="180">
        <f t="shared" si="11"/>
        <v>0.15850433863692226</v>
      </c>
      <c r="EF31" s="180">
        <f t="shared" si="11"/>
        <v>-3.590700854684159E-2</v>
      </c>
      <c r="EG31" s="180">
        <f t="shared" si="11"/>
        <v>0.62345949192623107</v>
      </c>
      <c r="EH31" s="180">
        <f t="shared" si="11"/>
        <v>2.6244856875404685</v>
      </c>
      <c r="EI31" s="180">
        <f t="shared" si="11"/>
        <v>3.8979554221671244</v>
      </c>
      <c r="EJ31" s="180">
        <f t="shared" si="11"/>
        <v>3.6984123614868962</v>
      </c>
      <c r="EK31" s="180">
        <f t="shared" ref="EK31" si="12">EK10*$F10+EK14*$F14+EK18*$F18+EK22*$F22+EK26*$F26</f>
        <v>4.1176030203817797</v>
      </c>
      <c r="EL31" s="180"/>
      <c r="EM31" s="180"/>
      <c r="EN31" s="60">
        <f>CORREL(AK5:EC5,AK31:EC31)</f>
        <v>0.61317696191554327</v>
      </c>
      <c r="EO31" s="61">
        <f>STDEV(AK5:EC5)</f>
        <v>7.4669821934499714</v>
      </c>
      <c r="EP31" s="62">
        <f>STDEV(AK31:EC31)</f>
        <v>7.1551641306296352</v>
      </c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</row>
    <row r="32" spans="1:175" s="92" customFormat="1" x14ac:dyDescent="0.3">
      <c r="A32" s="238"/>
      <c r="B32" s="195" t="e">
        <f>NA()</f>
        <v>#N/A</v>
      </c>
      <c r="C32" s="26" t="s">
        <v>149</v>
      </c>
      <c r="D32" s="26" t="s">
        <v>181</v>
      </c>
      <c r="E32" s="91"/>
      <c r="F32" s="26"/>
      <c r="G32" s="26"/>
      <c r="H32" s="26"/>
      <c r="I32" s="92" t="s">
        <v>171</v>
      </c>
      <c r="J32" s="92" t="s">
        <v>172</v>
      </c>
      <c r="K32" s="92" t="s">
        <v>173</v>
      </c>
      <c r="M32" s="279" t="s">
        <v>38</v>
      </c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9"/>
      <c r="AF32" s="179"/>
      <c r="AG32" s="179"/>
      <c r="AH32" s="179"/>
      <c r="AI32" s="179"/>
      <c r="AJ32" s="179"/>
      <c r="AK32" s="180">
        <f t="shared" si="7"/>
        <v>3.3308401330640822</v>
      </c>
      <c r="AL32" s="180">
        <f t="shared" si="7"/>
        <v>4.9896887469564684</v>
      </c>
      <c r="AM32" s="180">
        <f t="shared" si="7"/>
        <v>1.9220352758691339</v>
      </c>
      <c r="AN32" s="180">
        <f t="shared" si="7"/>
        <v>-1.0789096991130003</v>
      </c>
      <c r="AO32" s="180">
        <f t="shared" si="7"/>
        <v>-3.1838725622857167</v>
      </c>
      <c r="AP32" s="180">
        <f t="shared" si="7"/>
        <v>-3.6996621061197441</v>
      </c>
      <c r="AQ32" s="180">
        <f t="shared" si="7"/>
        <v>-1.5937169952937618</v>
      </c>
      <c r="AR32" s="180">
        <f t="shared" si="7"/>
        <v>0.87463647200690109</v>
      </c>
      <c r="AS32" s="180">
        <f t="shared" si="7"/>
        <v>2.5735415648820519</v>
      </c>
      <c r="AT32" s="180">
        <f t="shared" si="7"/>
        <v>2.6054061965057245</v>
      </c>
      <c r="AU32" s="180">
        <f t="shared" si="7"/>
        <v>3.7179401778407377</v>
      </c>
      <c r="AV32" s="180">
        <f t="shared" si="7"/>
        <v>4.5041548052802973</v>
      </c>
      <c r="AW32" s="180">
        <f t="shared" si="7"/>
        <v>4.9737382956925398</v>
      </c>
      <c r="AX32" s="180">
        <f t="shared" si="7"/>
        <v>7.8910556041977049</v>
      </c>
      <c r="AY32" s="180">
        <f t="shared" si="7"/>
        <v>6.9712867752051011</v>
      </c>
      <c r="AZ32" s="180">
        <f t="shared" si="7"/>
        <v>6.593992893444959</v>
      </c>
      <c r="BA32" s="180">
        <f t="shared" si="8"/>
        <v>7.5343766057615547</v>
      </c>
      <c r="BB32" s="180">
        <f t="shared" si="8"/>
        <v>6.2739875463109112</v>
      </c>
      <c r="BC32" s="180">
        <f t="shared" si="8"/>
        <v>6.8354672237424312</v>
      </c>
      <c r="BD32" s="180">
        <f t="shared" si="8"/>
        <v>7.1723745795190972</v>
      </c>
      <c r="BE32" s="180">
        <f t="shared" si="8"/>
        <v>7.0578134672645509</v>
      </c>
      <c r="BF32" s="180">
        <f t="shared" si="8"/>
        <v>7.5845432690663763</v>
      </c>
      <c r="BG32" s="180">
        <f t="shared" si="8"/>
        <v>8.0164295157225052</v>
      </c>
      <c r="BH32" s="180">
        <f t="shared" si="8"/>
        <v>7.3661089076481243</v>
      </c>
      <c r="BI32" s="180">
        <f t="shared" si="8"/>
        <v>6.8690342107585085</v>
      </c>
      <c r="BJ32" s="180">
        <f t="shared" si="8"/>
        <v>7.1487028812143389</v>
      </c>
      <c r="BK32" s="180">
        <f t="shared" si="8"/>
        <v>6.664346765988638</v>
      </c>
      <c r="BL32" s="180">
        <f t="shared" si="8"/>
        <v>8.0288970561602238</v>
      </c>
      <c r="BM32" s="180">
        <f t="shared" si="8"/>
        <v>9.8712028129629026</v>
      </c>
      <c r="BN32" s="180">
        <f t="shared" si="8"/>
        <v>9.4338622067311633</v>
      </c>
      <c r="BO32" s="180">
        <f t="shared" si="8"/>
        <v>9.3767126709109494</v>
      </c>
      <c r="BP32" s="180">
        <f t="shared" si="8"/>
        <v>8.2062218984648432</v>
      </c>
      <c r="BQ32" s="180">
        <f t="shared" si="8"/>
        <v>7.3543941270979065</v>
      </c>
      <c r="BR32" s="180">
        <f t="shared" si="8"/>
        <v>8.4571036579303467</v>
      </c>
      <c r="BS32" s="180">
        <f t="shared" si="8"/>
        <v>8.3002273862398983</v>
      </c>
      <c r="BT32" s="180">
        <f t="shared" si="8"/>
        <v>8.9400375290663643</v>
      </c>
      <c r="BU32" s="180">
        <f t="shared" si="8"/>
        <v>9.2127996511290924</v>
      </c>
      <c r="BV32" s="180">
        <f t="shared" si="8"/>
        <v>10.009869440391892</v>
      </c>
      <c r="BW32" s="180">
        <f t="shared" si="8"/>
        <v>12.033324108799835</v>
      </c>
      <c r="BX32" s="180">
        <f t="shared" si="8"/>
        <v>13.649339360210238</v>
      </c>
      <c r="BY32" s="180">
        <f t="shared" si="8"/>
        <v>15.35388820024739</v>
      </c>
      <c r="BZ32" s="180">
        <f t="shared" si="8"/>
        <v>14.228487216762524</v>
      </c>
      <c r="CA32" s="180">
        <f t="shared" si="8"/>
        <v>12.40006772935565</v>
      </c>
      <c r="CB32" s="180">
        <f t="shared" si="8"/>
        <v>10.296983102468639</v>
      </c>
      <c r="CC32" s="180">
        <f t="shared" si="8"/>
        <v>8.835589015696403</v>
      </c>
      <c r="CD32" s="180">
        <f t="shared" si="8"/>
        <v>9.1846358520995945</v>
      </c>
      <c r="CE32" s="180">
        <f t="shared" si="8"/>
        <v>11.164788038395823</v>
      </c>
      <c r="CF32" s="180">
        <f t="shared" si="8"/>
        <v>11.566251459077804</v>
      </c>
      <c r="CG32" s="180">
        <f t="shared" si="8"/>
        <v>8.3815569305604161</v>
      </c>
      <c r="CH32" s="180">
        <f t="shared" si="8"/>
        <v>3.2364010338419504</v>
      </c>
      <c r="CI32" s="180">
        <f t="shared" si="10"/>
        <v>-4.1493818608659367</v>
      </c>
      <c r="CJ32" s="180">
        <f t="shared" ref="CJ32:EJ32" si="13">CJ11*$F11+CJ15*$F15+CJ19*$F19+CJ23*$F23+CJ27*$F27</f>
        <v>-7.9716862641035124</v>
      </c>
      <c r="CK32" s="180">
        <f t="shared" si="13"/>
        <v>-9.3592141017446657</v>
      </c>
      <c r="CL32" s="180">
        <f t="shared" si="13"/>
        <v>-10.08170649942997</v>
      </c>
      <c r="CM32" s="180">
        <f t="shared" si="13"/>
        <v>-10.710352047293481</v>
      </c>
      <c r="CN32" s="180">
        <f t="shared" si="13"/>
        <v>-12.109776759759226</v>
      </c>
      <c r="CO32" s="180">
        <f t="shared" si="13"/>
        <v>-14.212258857244455</v>
      </c>
      <c r="CP32" s="180">
        <f t="shared" si="13"/>
        <v>-15.968750834296369</v>
      </c>
      <c r="CQ32" s="180">
        <f t="shared" si="13"/>
        <v>-16.057082438928553</v>
      </c>
      <c r="CR32" s="180">
        <f t="shared" si="13"/>
        <v>-14.442745911429862</v>
      </c>
      <c r="CS32" s="180">
        <f t="shared" si="13"/>
        <v>-12.554762886935368</v>
      </c>
      <c r="CT32" s="180">
        <f t="shared" si="13"/>
        <v>-9.3930388157591871</v>
      </c>
      <c r="CU32" s="180">
        <f t="shared" si="13"/>
        <v>-6.2700222498885232</v>
      </c>
      <c r="CV32" s="180">
        <f t="shared" si="13"/>
        <v>-3.863161377191294</v>
      </c>
      <c r="CW32" s="180">
        <f t="shared" si="13"/>
        <v>-9.3149797522928512E-2</v>
      </c>
      <c r="CX32" s="180">
        <f t="shared" si="13"/>
        <v>2.7111509418032562</v>
      </c>
      <c r="CY32" s="180">
        <f t="shared" si="13"/>
        <v>3.8913842256780575</v>
      </c>
      <c r="CZ32" s="180">
        <f t="shared" si="13"/>
        <v>4.777868376549173</v>
      </c>
      <c r="DA32" s="180">
        <f t="shared" si="13"/>
        <v>4.3844822426688701</v>
      </c>
      <c r="DB32" s="180">
        <f t="shared" si="13"/>
        <v>3.4189119838992577</v>
      </c>
      <c r="DC32" s="180">
        <f t="shared" si="13"/>
        <v>2.6013111320611646</v>
      </c>
      <c r="DD32" s="180">
        <f t="shared" si="13"/>
        <v>2.1364930518815735</v>
      </c>
      <c r="DE32" s="180">
        <f t="shared" si="13"/>
        <v>3.1623730891676596</v>
      </c>
      <c r="DF32" s="180">
        <f t="shared" si="13"/>
        <v>5.2763136760776224</v>
      </c>
      <c r="DG32" s="180">
        <f t="shared" si="13"/>
        <v>8.0248045351420352</v>
      </c>
      <c r="DH32" s="180">
        <f t="shared" si="13"/>
        <v>10.521648479921353</v>
      </c>
      <c r="DI32" s="180">
        <f t="shared" si="13"/>
        <v>12.20691344573782</v>
      </c>
      <c r="DJ32" s="180">
        <f t="shared" si="13"/>
        <v>10.683458953378237</v>
      </c>
      <c r="DK32" s="180">
        <f t="shared" si="13"/>
        <v>9.8926877937666404</v>
      </c>
      <c r="DL32" s="180">
        <f t="shared" si="13"/>
        <v>9.9358597317076871</v>
      </c>
      <c r="DM32" s="180">
        <f t="shared" si="13"/>
        <v>7.3807036216767052</v>
      </c>
      <c r="DN32" s="180">
        <f t="shared" si="13"/>
        <v>6.8352297687901711</v>
      </c>
      <c r="DO32" s="180">
        <f t="shared" si="13"/>
        <v>5.2527643217278213</v>
      </c>
      <c r="DP32" s="180">
        <f t="shared" si="13"/>
        <v>4.3237928053972734</v>
      </c>
      <c r="DQ32" s="180">
        <f t="shared" si="13"/>
        <v>5.1107498920940557</v>
      </c>
      <c r="DR32" s="180">
        <f t="shared" si="13"/>
        <v>5.7526108484861087</v>
      </c>
      <c r="DS32" s="180">
        <f t="shared" si="13"/>
        <v>7.3623350306586364</v>
      </c>
      <c r="DT32" s="180">
        <f t="shared" si="13"/>
        <v>7.1842618361310802</v>
      </c>
      <c r="DU32" s="180">
        <f t="shared" si="13"/>
        <v>6.8021087236088018</v>
      </c>
      <c r="DV32" s="180">
        <f t="shared" si="13"/>
        <v>5.7708946634502007</v>
      </c>
      <c r="DW32" s="180">
        <f t="shared" si="13"/>
        <v>4.760843946895652</v>
      </c>
      <c r="DX32" s="180">
        <f t="shared" si="13"/>
        <v>5.9715585818107666</v>
      </c>
      <c r="DY32" s="180">
        <f t="shared" si="13"/>
        <v>6.7070780350408539</v>
      </c>
      <c r="DZ32" s="180">
        <f t="shared" si="13"/>
        <v>8.0852172456468736</v>
      </c>
      <c r="EA32" s="180">
        <f t="shared" si="13"/>
        <v>8.7395919488677656</v>
      </c>
      <c r="EB32" s="180">
        <f t="shared" si="13"/>
        <v>7.634777044177131</v>
      </c>
      <c r="EC32" s="180">
        <f t="shared" si="13"/>
        <v>6.7777893864594567</v>
      </c>
      <c r="ED32" s="180">
        <f t="shared" si="13"/>
        <v>4.2434436664483348</v>
      </c>
      <c r="EE32" s="180">
        <f t="shared" si="13"/>
        <v>1.88501683056901</v>
      </c>
      <c r="EF32" s="180">
        <f t="shared" si="13"/>
        <v>0.1397232250127618</v>
      </c>
      <c r="EG32" s="180">
        <f t="shared" si="13"/>
        <v>-1.1283713988431221</v>
      </c>
      <c r="EH32" s="180">
        <f t="shared" si="13"/>
        <v>-0.17276353385459542</v>
      </c>
      <c r="EI32" s="180">
        <f t="shared" si="13"/>
        <v>1.3808315409104233</v>
      </c>
      <c r="EJ32" s="180">
        <f t="shared" si="13"/>
        <v>2.0462006815951685</v>
      </c>
      <c r="EK32" s="180">
        <f t="shared" ref="EK32" si="14">EK11*$F11+EK15*$F15+EK19*$F19+EK23*$F23+EK27*$F27</f>
        <v>3.8476087749213157</v>
      </c>
      <c r="EL32" s="180"/>
      <c r="EM32" s="180"/>
      <c r="EN32" s="60">
        <f>CORREL(AK6:EC6,AK32:EC32)</f>
        <v>0.77864966713846162</v>
      </c>
      <c r="EO32" s="61">
        <f>STDEV(AK6:EC6)</f>
        <v>13.747243622376763</v>
      </c>
      <c r="EP32" s="62">
        <f>STDEV(AK32:EC32)</f>
        <v>7.0896773713075962</v>
      </c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</row>
    <row r="33" spans="1:175" s="92" customFormat="1" x14ac:dyDescent="0.3">
      <c r="A33" s="238"/>
      <c r="B33" s="195" t="e">
        <f>NA()</f>
        <v>#N/A</v>
      </c>
      <c r="C33" s="26" t="s">
        <v>153</v>
      </c>
      <c r="D33" s="26" t="s">
        <v>181</v>
      </c>
      <c r="E33" s="91"/>
      <c r="F33" s="26"/>
      <c r="G33" s="26"/>
      <c r="H33" s="26"/>
      <c r="I33" s="92" t="s">
        <v>171</v>
      </c>
      <c r="J33" s="92" t="s">
        <v>172</v>
      </c>
      <c r="K33" s="92" t="s">
        <v>173</v>
      </c>
      <c r="M33" s="279" t="s">
        <v>38</v>
      </c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9"/>
      <c r="AF33" s="179"/>
      <c r="AG33" s="179"/>
      <c r="AH33" s="179"/>
      <c r="AI33" s="179"/>
      <c r="AJ33" s="179"/>
      <c r="AK33" s="180">
        <f t="shared" ref="AK33:AZ33" si="15">AK12*$H12+AK16*$H16+AK20*$H20+AK24*$H24+AK28*$H28</f>
        <v>7.8979554173007838</v>
      </c>
      <c r="AL33" s="180">
        <f t="shared" si="15"/>
        <v>7.0911341544524635</v>
      </c>
      <c r="AM33" s="180">
        <f t="shared" si="15"/>
        <v>6.9858340662703213</v>
      </c>
      <c r="AN33" s="180">
        <f t="shared" si="15"/>
        <v>3.7055368383488911</v>
      </c>
      <c r="AO33" s="180">
        <f t="shared" si="15"/>
        <v>1.6305277675590129</v>
      </c>
      <c r="AP33" s="180">
        <f t="shared" si="15"/>
        <v>-0.50457641517017193</v>
      </c>
      <c r="AQ33" s="180">
        <f t="shared" si="15"/>
        <v>-2.1254982871400836</v>
      </c>
      <c r="AR33" s="180">
        <f t="shared" si="15"/>
        <v>0.60744676587533752</v>
      </c>
      <c r="AS33" s="180">
        <f t="shared" si="15"/>
        <v>2.2219151100771746</v>
      </c>
      <c r="AT33" s="180">
        <f t="shared" si="15"/>
        <v>4.5524524891804843</v>
      </c>
      <c r="AU33" s="180">
        <f t="shared" si="15"/>
        <v>6.8289782875870717</v>
      </c>
      <c r="AV33" s="180">
        <f t="shared" si="15"/>
        <v>4.8340746648441719</v>
      </c>
      <c r="AW33" s="180">
        <f t="shared" si="15"/>
        <v>4.4313070121725424</v>
      </c>
      <c r="AX33" s="180">
        <f t="shared" si="15"/>
        <v>4.0832656514237478</v>
      </c>
      <c r="AY33" s="180">
        <f t="shared" si="15"/>
        <v>3.8643432573586431</v>
      </c>
      <c r="AZ33" s="180">
        <f t="shared" si="15"/>
        <v>5.4615764705672891</v>
      </c>
      <c r="BA33" s="180">
        <f t="shared" ref="BA33:CH33" si="16">BA12*$G12+BA16*$G16+BA20*$G20+BA24*$G24+BA28*$G28</f>
        <v>6.7560988807778237</v>
      </c>
      <c r="BB33" s="180">
        <f t="shared" si="16"/>
        <v>6.7006439707983283</v>
      </c>
      <c r="BC33" s="180">
        <f t="shared" si="16"/>
        <v>6.7991064848593421</v>
      </c>
      <c r="BD33" s="180">
        <f t="shared" si="16"/>
        <v>6.4435067418883998</v>
      </c>
      <c r="BE33" s="180">
        <f t="shared" si="16"/>
        <v>5.6750530116577735</v>
      </c>
      <c r="BF33" s="180">
        <f t="shared" si="16"/>
        <v>5.4996168382748127</v>
      </c>
      <c r="BG33" s="180">
        <f t="shared" si="16"/>
        <v>4.4988565970599712</v>
      </c>
      <c r="BH33" s="180">
        <f t="shared" si="16"/>
        <v>3.4314406187824145</v>
      </c>
      <c r="BI33" s="180">
        <f t="shared" si="16"/>
        <v>2.6947343498405312</v>
      </c>
      <c r="BJ33" s="180">
        <f t="shared" si="16"/>
        <v>1.0511841098811276</v>
      </c>
      <c r="BK33" s="180">
        <f t="shared" si="16"/>
        <v>0.16636261569153099</v>
      </c>
      <c r="BL33" s="180">
        <f t="shared" si="16"/>
        <v>0.10869791235915627</v>
      </c>
      <c r="BM33" s="180">
        <f t="shared" si="16"/>
        <v>1.4043326838372296</v>
      </c>
      <c r="BN33" s="180">
        <f t="shared" si="16"/>
        <v>3.2499519049725318</v>
      </c>
      <c r="BO33" s="180">
        <f t="shared" si="16"/>
        <v>5.738347600065735</v>
      </c>
      <c r="BP33" s="180">
        <f t="shared" si="16"/>
        <v>7.9741132546285698</v>
      </c>
      <c r="BQ33" s="180">
        <f t="shared" si="16"/>
        <v>8.2587440983682896</v>
      </c>
      <c r="BR33" s="180">
        <f t="shared" si="16"/>
        <v>8.9177080426721744</v>
      </c>
      <c r="BS33" s="180">
        <f t="shared" si="16"/>
        <v>7.9136552856152607</v>
      </c>
      <c r="BT33" s="180">
        <f t="shared" si="16"/>
        <v>6.4652425638072613</v>
      </c>
      <c r="BU33" s="180">
        <f t="shared" si="16"/>
        <v>7.3559613463267919</v>
      </c>
      <c r="BV33" s="180">
        <f t="shared" si="16"/>
        <v>8.1971360290952955</v>
      </c>
      <c r="BW33" s="180">
        <f t="shared" si="16"/>
        <v>9.0306107730453924</v>
      </c>
      <c r="BX33" s="180">
        <f t="shared" si="16"/>
        <v>11.245579319875395</v>
      </c>
      <c r="BY33" s="180">
        <f t="shared" si="16"/>
        <v>10.65223940165423</v>
      </c>
      <c r="BZ33" s="180">
        <f t="shared" si="16"/>
        <v>9.4631247951300299</v>
      </c>
      <c r="CA33" s="180">
        <f t="shared" si="16"/>
        <v>10.529953068504767</v>
      </c>
      <c r="CB33" s="180">
        <f t="shared" si="16"/>
        <v>9.6503707845703914</v>
      </c>
      <c r="CC33" s="180">
        <f t="shared" si="16"/>
        <v>11.065845386984813</v>
      </c>
      <c r="CD33" s="180">
        <f t="shared" si="16"/>
        <v>11.744838657675537</v>
      </c>
      <c r="CE33" s="180">
        <f t="shared" si="16"/>
        <v>11.411727434723474</v>
      </c>
      <c r="CF33" s="180">
        <f t="shared" si="16"/>
        <v>10.037928875689483</v>
      </c>
      <c r="CG33" s="180">
        <f t="shared" si="16"/>
        <v>5.4373705978398981</v>
      </c>
      <c r="CH33" s="180">
        <f t="shared" si="16"/>
        <v>1.8331455233241853</v>
      </c>
      <c r="CI33" s="180">
        <f>CI12*$G12+CI16*$G16+CI20*$G20+CI24*$G24+CI28*$G28</f>
        <v>-3.0891758819488637</v>
      </c>
      <c r="CJ33" s="180">
        <f t="shared" ref="CJ33:EJ33" si="17">CJ12*$F12+CJ16*$F16+CJ20*$F20+CJ24*$F24+CJ28*$F28</f>
        <v>-1.5616533397203196</v>
      </c>
      <c r="CK33" s="180">
        <f t="shared" si="17"/>
        <v>-2.9139841182654478</v>
      </c>
      <c r="CL33" s="180">
        <f t="shared" si="17"/>
        <v>-3.9009786207447896</v>
      </c>
      <c r="CM33" s="180">
        <f t="shared" si="17"/>
        <v>-4.1734079994615012</v>
      </c>
      <c r="CN33" s="180">
        <f t="shared" si="17"/>
        <v>-5.4584484898895385</v>
      </c>
      <c r="CO33" s="180">
        <f t="shared" si="17"/>
        <v>-5.9115393831798393</v>
      </c>
      <c r="CP33" s="180">
        <f t="shared" si="17"/>
        <v>-7.8873091876561414</v>
      </c>
      <c r="CQ33" s="180">
        <f t="shared" si="17"/>
        <v>-10.611333085590426</v>
      </c>
      <c r="CR33" s="180">
        <f t="shared" si="17"/>
        <v>-12.930910894301572</v>
      </c>
      <c r="CS33" s="180">
        <f t="shared" si="17"/>
        <v>-15.092924377371034</v>
      </c>
      <c r="CT33" s="180">
        <f t="shared" si="17"/>
        <v>-14.152291011818912</v>
      </c>
      <c r="CU33" s="180">
        <f t="shared" si="17"/>
        <v>-9.5150305805734057</v>
      </c>
      <c r="CV33" s="180">
        <f t="shared" si="17"/>
        <v>-3.4688764984487221</v>
      </c>
      <c r="CW33" s="180">
        <f t="shared" si="17"/>
        <v>1.6763103367896246</v>
      </c>
      <c r="CX33" s="180">
        <f t="shared" si="17"/>
        <v>5.270346369288105</v>
      </c>
      <c r="CY33" s="180">
        <f t="shared" si="17"/>
        <v>4.9419831392829474</v>
      </c>
      <c r="CZ33" s="180">
        <f t="shared" si="17"/>
        <v>3.0141974555676274</v>
      </c>
      <c r="DA33" s="180">
        <f t="shared" si="17"/>
        <v>2.2294783504982911</v>
      </c>
      <c r="DB33" s="180">
        <f t="shared" si="17"/>
        <v>1.4636761436568886</v>
      </c>
      <c r="DC33" s="180">
        <f t="shared" si="17"/>
        <v>1.9233008057822722</v>
      </c>
      <c r="DD33" s="180">
        <f t="shared" si="17"/>
        <v>3.6047175051146114</v>
      </c>
      <c r="DE33" s="180">
        <f t="shared" si="17"/>
        <v>4.5486584304085902</v>
      </c>
      <c r="DF33" s="180">
        <f t="shared" si="17"/>
        <v>4.897430753760764</v>
      </c>
      <c r="DG33" s="180">
        <f t="shared" si="17"/>
        <v>5.3792340757378829</v>
      </c>
      <c r="DH33" s="180">
        <f t="shared" si="17"/>
        <v>5.8305574957988862</v>
      </c>
      <c r="DI33" s="180">
        <f t="shared" si="17"/>
        <v>6.1114285818065497</v>
      </c>
      <c r="DJ33" s="180">
        <f t="shared" si="17"/>
        <v>5.6283248129624175</v>
      </c>
      <c r="DK33" s="180">
        <f t="shared" si="17"/>
        <v>3.9778509822352071</v>
      </c>
      <c r="DL33" s="180">
        <f t="shared" si="17"/>
        <v>2.1107521973070025</v>
      </c>
      <c r="DM33" s="180">
        <f t="shared" si="17"/>
        <v>0.9413665916726276</v>
      </c>
      <c r="DN33" s="180">
        <f t="shared" si="17"/>
        <v>1.4794404868191708</v>
      </c>
      <c r="DO33" s="180">
        <f t="shared" si="17"/>
        <v>2.7664308448999826</v>
      </c>
      <c r="DP33" s="180">
        <f t="shared" si="17"/>
        <v>4.1035557828672955</v>
      </c>
      <c r="DQ33" s="180">
        <f t="shared" si="17"/>
        <v>5.4186091857294301</v>
      </c>
      <c r="DR33" s="180">
        <f t="shared" si="17"/>
        <v>5.8560634484014686</v>
      </c>
      <c r="DS33" s="180">
        <f t="shared" si="17"/>
        <v>6.9816558974264176</v>
      </c>
      <c r="DT33" s="180">
        <f t="shared" si="17"/>
        <v>7.2940667476248446</v>
      </c>
      <c r="DU33" s="180">
        <f t="shared" si="17"/>
        <v>6.0894732322114153</v>
      </c>
      <c r="DV33" s="180">
        <f t="shared" si="17"/>
        <v>5.4404627830420758</v>
      </c>
      <c r="DW33" s="180">
        <f t="shared" si="17"/>
        <v>4.6848325315927735</v>
      </c>
      <c r="DX33" s="180">
        <f t="shared" si="17"/>
        <v>3.869489837869212</v>
      </c>
      <c r="DY33" s="180">
        <f t="shared" si="17"/>
        <v>5.6071525903122046</v>
      </c>
      <c r="DZ33" s="180">
        <f t="shared" si="17"/>
        <v>5.8287535127908461</v>
      </c>
      <c r="EA33" s="180">
        <f t="shared" si="17"/>
        <v>4.6285082917788491</v>
      </c>
      <c r="EB33" s="180">
        <f t="shared" si="17"/>
        <v>4.7014515319784858</v>
      </c>
      <c r="EC33" s="180">
        <f t="shared" si="17"/>
        <v>2.7851317139645762</v>
      </c>
      <c r="ED33" s="180">
        <f t="shared" si="17"/>
        <v>2.6508949330765823</v>
      </c>
      <c r="EE33" s="180">
        <f t="shared" si="17"/>
        <v>3.6771880288450234</v>
      </c>
      <c r="EF33" s="180">
        <f t="shared" si="17"/>
        <v>3.7588781610287407</v>
      </c>
      <c r="EG33" s="180">
        <f t="shared" si="17"/>
        <v>4.5911276212934009</v>
      </c>
      <c r="EH33" s="180">
        <f t="shared" si="17"/>
        <v>4.045658864249722</v>
      </c>
      <c r="EI33" s="180">
        <f t="shared" si="17"/>
        <v>2.7842480655959845</v>
      </c>
      <c r="EJ33" s="180">
        <f t="shared" si="17"/>
        <v>1.6894201862733444</v>
      </c>
      <c r="EK33" s="180">
        <f t="shared" ref="EK33" si="18">EK12*$F12+EK16*$F16+EK20*$F20+EK24*$F24+EK28*$F28</f>
        <v>2.0872167071629701</v>
      </c>
      <c r="EL33" s="180"/>
      <c r="EM33" s="180"/>
      <c r="EN33" s="60">
        <f>CORREL(AK7:EC7,AK33:EC33)</f>
        <v>0.55593743879848456</v>
      </c>
      <c r="EO33" s="61">
        <f>STDEV(AK7:EC7)</f>
        <v>7.071821049705127</v>
      </c>
      <c r="EP33" s="62">
        <f>STDEV(AK33:EC33)</f>
        <v>5.4323972547259167</v>
      </c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</row>
    <row r="34" spans="1:175" s="92" customFormat="1" x14ac:dyDescent="0.3">
      <c r="A34" s="238"/>
      <c r="B34" s="196"/>
      <c r="C34" s="26" t="s">
        <v>203</v>
      </c>
      <c r="D34" s="26"/>
      <c r="E34" s="91"/>
      <c r="F34" s="26"/>
      <c r="G34" s="26"/>
      <c r="H34" s="26"/>
      <c r="I34" s="26"/>
      <c r="M34" s="279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9"/>
      <c r="AF34" s="179"/>
      <c r="AG34" s="179"/>
      <c r="AH34" s="179"/>
      <c r="AI34" s="179"/>
      <c r="AJ34" s="179"/>
      <c r="AK34" s="53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  <c r="CM34" s="180"/>
      <c r="CN34" s="180"/>
      <c r="CO34" s="180"/>
      <c r="CP34" s="180"/>
      <c r="CQ34" s="180"/>
      <c r="CR34" s="180"/>
      <c r="CS34" s="180"/>
      <c r="CT34" s="180"/>
      <c r="CU34" s="180"/>
      <c r="CV34" s="180"/>
      <c r="CW34" s="180"/>
      <c r="CX34" s="180"/>
      <c r="CY34" s="180"/>
      <c r="CZ34" s="180"/>
      <c r="DA34" s="180"/>
      <c r="DB34" s="180"/>
      <c r="DC34" s="180"/>
      <c r="DD34" s="180"/>
      <c r="DE34" s="180"/>
      <c r="DF34" s="180"/>
      <c r="DG34" s="180"/>
      <c r="DH34" s="180"/>
      <c r="DI34" s="180"/>
      <c r="DJ34" s="180"/>
      <c r="DK34" s="180"/>
      <c r="DL34" s="180"/>
      <c r="DM34" s="54"/>
      <c r="DN34" s="180"/>
      <c r="DO34" s="180"/>
      <c r="DP34" s="180"/>
      <c r="DQ34" s="180"/>
      <c r="DR34" s="180"/>
      <c r="DS34" s="180"/>
      <c r="DT34" s="180"/>
      <c r="DU34" s="180"/>
      <c r="DV34" s="180"/>
      <c r="DW34" s="180"/>
      <c r="DX34" s="180"/>
      <c r="DY34" s="180"/>
      <c r="DZ34" s="180"/>
      <c r="EA34" s="180"/>
      <c r="EB34" s="180"/>
      <c r="EC34" s="180"/>
      <c r="ED34" s="180"/>
      <c r="EE34" s="180"/>
      <c r="EF34" s="180"/>
      <c r="EG34" s="180"/>
      <c r="EH34" s="180"/>
      <c r="EI34" s="180"/>
      <c r="EJ34" s="180"/>
      <c r="EK34" s="180"/>
      <c r="EL34" s="180"/>
      <c r="EM34" s="180"/>
      <c r="EN34" s="63">
        <f>AVERAGE(EN30:EN33)</f>
        <v>0.64510066499858021</v>
      </c>
      <c r="EO34" s="64">
        <f>AVERAGE(EO30:EO33)</f>
        <v>9.1607015704901578</v>
      </c>
      <c r="EP34" s="65">
        <f>AVERAGE(EP30:EP33)</f>
        <v>6.4893340208423833</v>
      </c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</row>
    <row r="35" spans="1:175" s="52" customFormat="1" ht="15" thickBot="1" x14ac:dyDescent="0.35">
      <c r="E35" s="176"/>
      <c r="M35" s="274"/>
      <c r="AN35" s="10"/>
      <c r="EN35" s="28"/>
      <c r="EO35" s="58"/>
      <c r="EP35" s="28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</row>
    <row r="36" spans="1:175" s="30" customFormat="1" x14ac:dyDescent="0.3">
      <c r="A36" s="52"/>
      <c r="B36" s="52"/>
      <c r="C36" s="52"/>
      <c r="D36" s="32" t="s">
        <v>182</v>
      </c>
      <c r="E36" s="181"/>
      <c r="F36" s="108"/>
      <c r="G36" s="108"/>
      <c r="H36" s="108"/>
      <c r="I36" s="15" t="s">
        <v>171</v>
      </c>
      <c r="J36" s="108"/>
      <c r="K36" s="108"/>
      <c r="L36" s="108"/>
      <c r="M36" s="280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82">
        <f>AVERAGE(AK4:AK7)</f>
        <v>0.82542316796830417</v>
      </c>
      <c r="AL36" s="182">
        <f t="shared" ref="AL36:CW36" si="19">AVERAGE(AL4:AL7)</f>
        <v>1.3233299260782396</v>
      </c>
      <c r="AM36" s="182">
        <f t="shared" si="19"/>
        <v>2.0087131998998227</v>
      </c>
      <c r="AN36" s="182">
        <f t="shared" si="19"/>
        <v>2.7035600976025673</v>
      </c>
      <c r="AO36" s="182">
        <f t="shared" si="19"/>
        <v>3.2553809188788438</v>
      </c>
      <c r="AP36" s="182">
        <f t="shared" si="19"/>
        <v>4.5941411264190046</v>
      </c>
      <c r="AQ36" s="182">
        <f t="shared" si="19"/>
        <v>6.529672349222098</v>
      </c>
      <c r="AR36" s="182">
        <f t="shared" si="19"/>
        <v>8.6218337739184072</v>
      </c>
      <c r="AS36" s="182">
        <f t="shared" si="19"/>
        <v>10.395626818479737</v>
      </c>
      <c r="AT36" s="182">
        <f t="shared" si="19"/>
        <v>11.8444735364936</v>
      </c>
      <c r="AU36" s="182">
        <f t="shared" si="19"/>
        <v>13.893052714282959</v>
      </c>
      <c r="AV36" s="182">
        <f t="shared" si="19"/>
        <v>16.040677944791295</v>
      </c>
      <c r="AW36" s="182">
        <f t="shared" si="19"/>
        <v>17.802761626230129</v>
      </c>
      <c r="AX36" s="182">
        <f t="shared" si="19"/>
        <v>16.049391941434653</v>
      </c>
      <c r="AY36" s="182">
        <f t="shared" si="19"/>
        <v>13.774885797713992</v>
      </c>
      <c r="AZ36" s="182">
        <f t="shared" si="19"/>
        <v>11.613828226461338</v>
      </c>
      <c r="BA36" s="182">
        <f t="shared" si="19"/>
        <v>9.9888141088882545</v>
      </c>
      <c r="BB36" s="182">
        <f t="shared" si="19"/>
        <v>8.7664963709501862</v>
      </c>
      <c r="BC36" s="182">
        <f t="shared" si="19"/>
        <v>7.1204894400634204</v>
      </c>
      <c r="BD36" s="182">
        <f t="shared" si="19"/>
        <v>5.4912283104788644</v>
      </c>
      <c r="BE36" s="182">
        <f t="shared" si="19"/>
        <v>4.222724349146934</v>
      </c>
      <c r="BF36" s="182">
        <f t="shared" si="19"/>
        <v>3.633087974546914</v>
      </c>
      <c r="BG36" s="182">
        <f t="shared" si="19"/>
        <v>2.8061009910815828</v>
      </c>
      <c r="BH36" s="182">
        <f t="shared" si="19"/>
        <v>1.9476349794976078</v>
      </c>
      <c r="BI36" s="182">
        <f t="shared" si="19"/>
        <v>1.249774172746271</v>
      </c>
      <c r="BJ36" s="182">
        <f t="shared" si="19"/>
        <v>2.2902140039072636</v>
      </c>
      <c r="BK36" s="182">
        <f t="shared" si="19"/>
        <v>3.775465732564427</v>
      </c>
      <c r="BL36" s="182">
        <f t="shared" si="19"/>
        <v>5.3509077790439195</v>
      </c>
      <c r="BM36" s="182">
        <f t="shared" si="19"/>
        <v>6.6581945800504636</v>
      </c>
      <c r="BN36" s="182">
        <f t="shared" si="19"/>
        <v>6.7552767481467191</v>
      </c>
      <c r="BO36" s="182">
        <f t="shared" si="19"/>
        <v>6.8728343167374106</v>
      </c>
      <c r="BP36" s="182">
        <f t="shared" si="19"/>
        <v>6.9739571300114314</v>
      </c>
      <c r="BQ36" s="182">
        <f t="shared" si="19"/>
        <v>7.0419653843412515</v>
      </c>
      <c r="BR36" s="182">
        <f t="shared" si="19"/>
        <v>7.5153639206654654</v>
      </c>
      <c r="BS36" s="182">
        <f t="shared" si="19"/>
        <v>8.1816698033889423</v>
      </c>
      <c r="BT36" s="182">
        <f t="shared" si="19"/>
        <v>8.8757648084397012</v>
      </c>
      <c r="BU36" s="182">
        <f t="shared" si="19"/>
        <v>9.4414759325911977</v>
      </c>
      <c r="BV36" s="182">
        <f t="shared" si="19"/>
        <v>9.4282205760864368</v>
      </c>
      <c r="BW36" s="182">
        <f t="shared" si="19"/>
        <v>9.4361323904209975</v>
      </c>
      <c r="BX36" s="182">
        <f t="shared" si="19"/>
        <v>9.4725668842979012</v>
      </c>
      <c r="BY36" s="182">
        <f t="shared" si="19"/>
        <v>9.5203366109187808</v>
      </c>
      <c r="BZ36" s="182">
        <f t="shared" si="19"/>
        <v>8.6947523302788117</v>
      </c>
      <c r="CA36" s="182">
        <f t="shared" si="19"/>
        <v>7.5935166361962203</v>
      </c>
      <c r="CB36" s="182">
        <f t="shared" si="19"/>
        <v>6.514855486133416</v>
      </c>
      <c r="CC36" s="182">
        <f t="shared" si="19"/>
        <v>5.6825150645597997</v>
      </c>
      <c r="CD36" s="182">
        <f t="shared" si="19"/>
        <v>5.5037583269080015</v>
      </c>
      <c r="CE36" s="182">
        <f t="shared" si="19"/>
        <v>5.240621391154443</v>
      </c>
      <c r="CF36" s="182">
        <f t="shared" si="19"/>
        <v>4.9529369882590517</v>
      </c>
      <c r="CG36" s="182">
        <f t="shared" si="19"/>
        <v>4.7087863620143873</v>
      </c>
      <c r="CH36" s="182">
        <f t="shared" si="19"/>
        <v>3.0000250680607383</v>
      </c>
      <c r="CI36" s="182">
        <f t="shared" si="19"/>
        <v>0.64515162548757998</v>
      </c>
      <c r="CJ36" s="182">
        <f t="shared" si="19"/>
        <v>-1.7561710026889452</v>
      </c>
      <c r="CK36" s="182">
        <f t="shared" si="19"/>
        <v>-3.6821898300750866</v>
      </c>
      <c r="CL36" s="182">
        <f t="shared" si="19"/>
        <v>-5.7602526747119587</v>
      </c>
      <c r="CM36" s="182">
        <f t="shared" si="19"/>
        <v>-8.7228922572253236</v>
      </c>
      <c r="CN36" s="182">
        <f t="shared" si="19"/>
        <v>-11.866304960817825</v>
      </c>
      <c r="CO36" s="182">
        <f t="shared" si="19"/>
        <v>-14.480998902039817</v>
      </c>
      <c r="CP36" s="182">
        <f t="shared" si="19"/>
        <v>-14.468277665184329</v>
      </c>
      <c r="CQ36" s="182">
        <f t="shared" si="19"/>
        <v>-14.415821134056049</v>
      </c>
      <c r="CR36" s="182">
        <f t="shared" si="19"/>
        <v>-14.302366960342834</v>
      </c>
      <c r="CS36" s="182">
        <f t="shared" si="19"/>
        <v>-14.147803314583403</v>
      </c>
      <c r="CT36" s="182">
        <f t="shared" si="19"/>
        <v>-12.526318957892453</v>
      </c>
      <c r="CU36" s="182">
        <f t="shared" si="19"/>
        <v>-10.048247537153999</v>
      </c>
      <c r="CV36" s="182">
        <f t="shared" si="19"/>
        <v>-7.1818635904226289</v>
      </c>
      <c r="CW36" s="182">
        <f t="shared" si="19"/>
        <v>-4.5890820034315274</v>
      </c>
      <c r="CX36" s="182">
        <f t="shared" ref="CX36:EB36" si="20">AVERAGE(CX4:CX7)</f>
        <v>-1.7946124171703506</v>
      </c>
      <c r="CY36" s="182">
        <f t="shared" si="20"/>
        <v>2.2632023947751216</v>
      </c>
      <c r="CZ36" s="182">
        <f t="shared" si="20"/>
        <v>6.664330229333661</v>
      </c>
      <c r="DA36" s="182">
        <f t="shared" si="20"/>
        <v>10.400582957227719</v>
      </c>
      <c r="DB36" s="182">
        <f t="shared" si="20"/>
        <v>9.8190541111188985</v>
      </c>
      <c r="DC36" s="182">
        <f t="shared" si="20"/>
        <v>9.1897909735597256</v>
      </c>
      <c r="DD36" s="182">
        <f t="shared" si="20"/>
        <v>8.7584968818816389</v>
      </c>
      <c r="DE36" s="182">
        <f t="shared" si="20"/>
        <v>8.5701826664840439</v>
      </c>
      <c r="DF36" s="182">
        <f t="shared" si="20"/>
        <v>8.2096316686611281</v>
      </c>
      <c r="DG36" s="182">
        <f t="shared" si="20"/>
        <v>7.7269538892987581</v>
      </c>
      <c r="DH36" s="182">
        <f t="shared" si="20"/>
        <v>7.2526318618524126</v>
      </c>
      <c r="DI36" s="182">
        <f t="shared" si="20"/>
        <v>6.8858640988978896</v>
      </c>
      <c r="DJ36" s="182">
        <f t="shared" si="20"/>
        <v>5.7579139566335629</v>
      </c>
      <c r="DK36" s="182">
        <f t="shared" si="20"/>
        <v>4.1971009978428979</v>
      </c>
      <c r="DL36" s="182">
        <f t="shared" si="20"/>
        <v>2.6000355860911619</v>
      </c>
      <c r="DM36" s="182">
        <f t="shared" si="20"/>
        <v>1.3170760257891683</v>
      </c>
      <c r="DN36" s="182">
        <f t="shared" si="20"/>
        <v>1.4588470737911114</v>
      </c>
      <c r="DO36" s="182">
        <f t="shared" si="20"/>
        <v>1.7675614453263013</v>
      </c>
      <c r="DP36" s="182">
        <f t="shared" si="20"/>
        <v>2.2187247918969701</v>
      </c>
      <c r="DQ36" s="182">
        <f t="shared" si="20"/>
        <v>2.6809595105146098</v>
      </c>
      <c r="DR36" s="182">
        <f t="shared" si="20"/>
        <v>2.6093275334577237</v>
      </c>
      <c r="DS36" s="182">
        <f t="shared" si="20"/>
        <v>2.5023628458461569</v>
      </c>
      <c r="DT36" s="182">
        <f t="shared" si="20"/>
        <v>2.3830426362431725</v>
      </c>
      <c r="DU36" s="182">
        <f t="shared" si="20"/>
        <v>2.2796170112822054</v>
      </c>
      <c r="DV36" s="182">
        <f t="shared" si="20"/>
        <v>2.3336775218707269</v>
      </c>
      <c r="DW36" s="182">
        <f t="shared" si="20"/>
        <v>2.4595430027870666</v>
      </c>
      <c r="DX36" s="182">
        <f t="shared" si="20"/>
        <v>2.6528898243034202</v>
      </c>
      <c r="DY36" s="182">
        <f t="shared" si="20"/>
        <v>2.8579331296754376</v>
      </c>
      <c r="DZ36" s="182">
        <f t="shared" si="20"/>
        <v>2.464010861571976</v>
      </c>
      <c r="EA36" s="182">
        <f t="shared" si="20"/>
        <v>1.9140689462617124</v>
      </c>
      <c r="EB36" s="182">
        <f t="shared" si="20"/>
        <v>1.3465966085861187</v>
      </c>
      <c r="EC36" s="182">
        <f>AVERAGE(EC4:EC7)</f>
        <v>0.88802530731951135</v>
      </c>
      <c r="ED36" s="183"/>
      <c r="EE36" s="183"/>
      <c r="EF36" s="183"/>
      <c r="EG36" s="183"/>
      <c r="EH36" s="183"/>
      <c r="EI36" s="183"/>
      <c r="EJ36" s="183"/>
      <c r="EK36" s="183"/>
      <c r="EL36" s="183"/>
      <c r="EM36" s="183"/>
      <c r="EN36" s="184"/>
      <c r="EO36" s="52"/>
      <c r="EP36" s="52"/>
    </row>
    <row r="37" spans="1:175" s="30" customFormat="1" ht="15" thickBot="1" x14ac:dyDescent="0.35">
      <c r="A37" s="52"/>
      <c r="B37" s="52"/>
      <c r="C37" s="52"/>
      <c r="D37" s="57" t="s">
        <v>183</v>
      </c>
      <c r="E37" s="185"/>
      <c r="F37" s="158"/>
      <c r="G37" s="158"/>
      <c r="H37" s="158"/>
      <c r="I37" s="48" t="s">
        <v>171</v>
      </c>
      <c r="J37" s="158"/>
      <c r="K37" s="158"/>
      <c r="L37" s="158"/>
      <c r="M37" s="281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86">
        <f>AVERAGE(AK30:AK33)</f>
        <v>8.1940603718095648</v>
      </c>
      <c r="AL37" s="186">
        <f t="shared" ref="AL37:CW37" si="21">AVERAGE(AL30:AL33)</f>
        <v>7.9726205580092113</v>
      </c>
      <c r="AM37" s="186">
        <f t="shared" si="21"/>
        <v>6.8116337984097459</v>
      </c>
      <c r="AN37" s="186">
        <f t="shared" si="21"/>
        <v>3.7799471469888632</v>
      </c>
      <c r="AO37" s="186">
        <f t="shared" si="21"/>
        <v>1.8388597653221839</v>
      </c>
      <c r="AP37" s="186">
        <f t="shared" si="21"/>
        <v>0.60247225075565436</v>
      </c>
      <c r="AQ37" s="186">
        <f t="shared" si="21"/>
        <v>0.74272089191786894</v>
      </c>
      <c r="AR37" s="186">
        <f t="shared" si="21"/>
        <v>2.7316824446793184</v>
      </c>
      <c r="AS37" s="186">
        <f t="shared" si="21"/>
        <v>4.1511312097710835</v>
      </c>
      <c r="AT37" s="186">
        <f t="shared" si="21"/>
        <v>4.718857991947722</v>
      </c>
      <c r="AU37" s="186">
        <f t="shared" si="21"/>
        <v>5.3708081374930687</v>
      </c>
      <c r="AV37" s="186">
        <f t="shared" si="21"/>
        <v>4.9462405100555156</v>
      </c>
      <c r="AW37" s="186">
        <f t="shared" si="21"/>
        <v>4.5488691556463703</v>
      </c>
      <c r="AX37" s="186">
        <f t="shared" si="21"/>
        <v>5.3467867266749263</v>
      </c>
      <c r="AY37" s="186">
        <f t="shared" si="21"/>
        <v>5.3079545745175629</v>
      </c>
      <c r="AZ37" s="186">
        <f t="shared" si="21"/>
        <v>5.8092867288185346</v>
      </c>
      <c r="BA37" s="186">
        <f t="shared" si="21"/>
        <v>7.40899826711959</v>
      </c>
      <c r="BB37" s="186">
        <f t="shared" si="21"/>
        <v>8.077312842411736</v>
      </c>
      <c r="BC37" s="186">
        <f t="shared" si="21"/>
        <v>8.0600594297325223</v>
      </c>
      <c r="BD37" s="186">
        <f t="shared" si="21"/>
        <v>7.2685712823140891</v>
      </c>
      <c r="BE37" s="186">
        <f t="shared" si="21"/>
        <v>6.6884397707618302</v>
      </c>
      <c r="BF37" s="186">
        <f t="shared" si="21"/>
        <v>6.1410471211516917</v>
      </c>
      <c r="BG37" s="186">
        <f t="shared" si="21"/>
        <v>6.000352247957581</v>
      </c>
      <c r="BH37" s="186">
        <f t="shared" si="21"/>
        <v>5.7814093370493369</v>
      </c>
      <c r="BI37" s="186">
        <f t="shared" si="21"/>
        <v>5.1929655425437788</v>
      </c>
      <c r="BJ37" s="186">
        <f t="shared" si="21"/>
        <v>4.1882792621913758</v>
      </c>
      <c r="BK37" s="186">
        <f t="shared" si="21"/>
        <v>3.7095065274798027</v>
      </c>
      <c r="BL37" s="186">
        <f t="shared" si="21"/>
        <v>3.9488324476950987</v>
      </c>
      <c r="BM37" s="186">
        <f t="shared" si="21"/>
        <v>5.1112642739704954</v>
      </c>
      <c r="BN37" s="186">
        <f t="shared" si="21"/>
        <v>6.2158650927713222</v>
      </c>
      <c r="BO37" s="186">
        <f t="shared" si="21"/>
        <v>6.8881604344137077</v>
      </c>
      <c r="BP37" s="186">
        <f t="shared" si="21"/>
        <v>6.9788425417951334</v>
      </c>
      <c r="BQ37" s="186">
        <f t="shared" si="21"/>
        <v>6.7591550088495929</v>
      </c>
      <c r="BR37" s="186">
        <f t="shared" si="21"/>
        <v>7.34236362068064</v>
      </c>
      <c r="BS37" s="186">
        <f t="shared" si="21"/>
        <v>6.6745271646485689</v>
      </c>
      <c r="BT37" s="186">
        <f t="shared" si="21"/>
        <v>6.5594159733232429</v>
      </c>
      <c r="BU37" s="186">
        <f t="shared" si="21"/>
        <v>7.1001040812608398</v>
      </c>
      <c r="BV37" s="186">
        <f t="shared" si="21"/>
        <v>7.7303751057215955</v>
      </c>
      <c r="BW37" s="186">
        <f t="shared" si="21"/>
        <v>9.6880023973849774</v>
      </c>
      <c r="BX37" s="186">
        <f t="shared" si="21"/>
        <v>11.746911136382799</v>
      </c>
      <c r="BY37" s="186">
        <f t="shared" si="21"/>
        <v>12.056382871140006</v>
      </c>
      <c r="BZ37" s="186">
        <f t="shared" si="21"/>
        <v>10.670181020999692</v>
      </c>
      <c r="CA37" s="186">
        <f t="shared" si="21"/>
        <v>9.5505821458632205</v>
      </c>
      <c r="CB37" s="186">
        <f t="shared" si="21"/>
        <v>7.2782990566749612</v>
      </c>
      <c r="CC37" s="186">
        <f t="shared" si="21"/>
        <v>6.6723486933607603</v>
      </c>
      <c r="CD37" s="186">
        <f t="shared" si="21"/>
        <v>6.8124874775568642</v>
      </c>
      <c r="CE37" s="186">
        <f t="shared" si="21"/>
        <v>6.8327116181391121</v>
      </c>
      <c r="CF37" s="186">
        <f t="shared" si="21"/>
        <v>6.2218103031132621</v>
      </c>
      <c r="CG37" s="186">
        <f t="shared" si="21"/>
        <v>2.949429634891291</v>
      </c>
      <c r="CH37" s="186">
        <f t="shared" si="21"/>
        <v>-0.70035686889083737</v>
      </c>
      <c r="CI37" s="186">
        <f t="shared" si="21"/>
        <v>-5.7541299461075344</v>
      </c>
      <c r="CJ37" s="186">
        <f t="shared" si="21"/>
        <v>-6.8426690080544175</v>
      </c>
      <c r="CK37" s="186">
        <f t="shared" si="21"/>
        <v>-7.6687352426703832</v>
      </c>
      <c r="CL37" s="186">
        <f t="shared" si="21"/>
        <v>-7.8165867849622739</v>
      </c>
      <c r="CM37" s="186">
        <f t="shared" si="21"/>
        <v>-7.6677330573901958</v>
      </c>
      <c r="CN37" s="186">
        <f t="shared" si="21"/>
        <v>-8.4018589251989564</v>
      </c>
      <c r="CO37" s="186">
        <f t="shared" si="21"/>
        <v>-9.6390494475728694</v>
      </c>
      <c r="CP37" s="186">
        <f t="shared" si="21"/>
        <v>-11.416368980165871</v>
      </c>
      <c r="CQ37" s="186">
        <f t="shared" si="21"/>
        <v>-12.93777687357303</v>
      </c>
      <c r="CR37" s="186">
        <f t="shared" si="21"/>
        <v>-13.825974733917079</v>
      </c>
      <c r="CS37" s="186">
        <f t="shared" si="21"/>
        <v>-14.281123744246869</v>
      </c>
      <c r="CT37" s="186">
        <f t="shared" si="21"/>
        <v>-12.869489626056831</v>
      </c>
      <c r="CU37" s="186">
        <f t="shared" si="21"/>
        <v>-8.6377208805976728</v>
      </c>
      <c r="CV37" s="186">
        <f t="shared" si="21"/>
        <v>-3.4890626090817296</v>
      </c>
      <c r="CW37" s="186">
        <f t="shared" si="21"/>
        <v>2.228826697519513</v>
      </c>
      <c r="CX37" s="186">
        <f t="shared" ref="CX37:EB37" si="22">AVERAGE(CX30:CX33)</f>
        <v>6.4218894414344598</v>
      </c>
      <c r="CY37" s="186">
        <f t="shared" si="22"/>
        <v>5.8393096593391594</v>
      </c>
      <c r="CZ37" s="186">
        <f t="shared" si="22"/>
        <v>4.8190657946607676</v>
      </c>
      <c r="DA37" s="186">
        <f t="shared" si="22"/>
        <v>3.2034943507513391</v>
      </c>
      <c r="DB37" s="186">
        <f t="shared" si="22"/>
        <v>2.4666948155390949</v>
      </c>
      <c r="DC37" s="186">
        <f t="shared" si="22"/>
        <v>2.8467645392811258</v>
      </c>
      <c r="DD37" s="186">
        <f t="shared" si="22"/>
        <v>3.9479613463782153</v>
      </c>
      <c r="DE37" s="186">
        <f t="shared" si="22"/>
        <v>5.9430430226107287</v>
      </c>
      <c r="DF37" s="186">
        <f t="shared" si="22"/>
        <v>6.5947517998942935</v>
      </c>
      <c r="DG37" s="186">
        <f t="shared" si="22"/>
        <v>7.6572935080151998</v>
      </c>
      <c r="DH37" s="186">
        <f t="shared" si="22"/>
        <v>9.0049634439056518</v>
      </c>
      <c r="DI37" s="186">
        <f t="shared" si="22"/>
        <v>9.6821663701062839</v>
      </c>
      <c r="DJ37" s="186">
        <f t="shared" si="22"/>
        <v>9.0638509041859745</v>
      </c>
      <c r="DK37" s="186">
        <f t="shared" si="22"/>
        <v>7.6979274697729174</v>
      </c>
      <c r="DL37" s="186">
        <f t="shared" si="22"/>
        <v>6.8292717129506446</v>
      </c>
      <c r="DM37" s="186">
        <f t="shared" si="22"/>
        <v>5.1672927142837297</v>
      </c>
      <c r="DN37" s="186">
        <f t="shared" si="22"/>
        <v>5.1177007903415213</v>
      </c>
      <c r="DO37" s="186">
        <f t="shared" si="22"/>
        <v>5.5851580222268389</v>
      </c>
      <c r="DP37" s="186">
        <f t="shared" si="22"/>
        <v>5.0780987359173615</v>
      </c>
      <c r="DQ37" s="186">
        <f t="shared" si="22"/>
        <v>5.4507364847316211</v>
      </c>
      <c r="DR37" s="186">
        <f t="shared" si="22"/>
        <v>5.5294581154978042</v>
      </c>
      <c r="DS37" s="186">
        <f t="shared" si="22"/>
        <v>6.7653039038209224</v>
      </c>
      <c r="DT37" s="186">
        <f t="shared" si="22"/>
        <v>7.0099750262260692</v>
      </c>
      <c r="DU37" s="186">
        <f t="shared" si="22"/>
        <v>6.3395608983314125</v>
      </c>
      <c r="DV37" s="186">
        <f t="shared" si="22"/>
        <v>5.8462869073478956</v>
      </c>
      <c r="DW37" s="186">
        <f t="shared" si="22"/>
        <v>4.6462369812359405</v>
      </c>
      <c r="DX37" s="186">
        <f t="shared" si="22"/>
        <v>5.1393031922445562</v>
      </c>
      <c r="DY37" s="186">
        <f t="shared" si="22"/>
        <v>6.4738729303585556</v>
      </c>
      <c r="DZ37" s="186">
        <f t="shared" si="22"/>
        <v>7.1529319407713166</v>
      </c>
      <c r="EA37" s="186">
        <f t="shared" si="22"/>
        <v>6.6487669078511384</v>
      </c>
      <c r="EB37" s="186">
        <f t="shared" si="22"/>
        <v>5.5906141234375584</v>
      </c>
      <c r="EC37" s="186">
        <f>AVERAGE(EC30:EC33)</f>
        <v>4.0354780039075031</v>
      </c>
      <c r="ED37" s="186"/>
      <c r="EE37" s="186"/>
      <c r="EF37" s="186"/>
      <c r="EG37" s="186"/>
      <c r="EH37" s="186"/>
      <c r="EI37" s="186"/>
      <c r="EJ37" s="186"/>
      <c r="EK37" s="186"/>
      <c r="EL37" s="186"/>
      <c r="EM37" s="186"/>
      <c r="EN37" s="59">
        <f>CORREL(AK37:EC37,AK36:EC36)</f>
        <v>0.78532370479194702</v>
      </c>
      <c r="EO37" s="52"/>
      <c r="EP37" s="52"/>
    </row>
  </sheetData>
  <mergeCells count="3">
    <mergeCell ref="A4:A7"/>
    <mergeCell ref="A30:A34"/>
    <mergeCell ref="A9:A28"/>
  </mergeCells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06ACAA53C084283A7E9734B5D979C" ma:contentTypeVersion="13" ma:contentTypeDescription="Create a new document." ma:contentTypeScope="" ma:versionID="c734cbe841a45633f344981790e67e96">
  <xsd:schema xmlns:xsd="http://www.w3.org/2001/XMLSchema" xmlns:xs="http://www.w3.org/2001/XMLSchema" xmlns:p="http://schemas.microsoft.com/office/2006/metadata/properties" xmlns:ns2="9279c62e-a2e7-41c7-b9ab-0a0f87ad47c5" xmlns:ns3="9c20ecd8-7b1b-40af-ad3c-24c512db6f5f" targetNamespace="http://schemas.microsoft.com/office/2006/metadata/properties" ma:root="true" ma:fieldsID="231adba0070f1039a355e91b57b6e9cf" ns2:_="" ns3:_="">
    <xsd:import namespace="9279c62e-a2e7-41c7-b9ab-0a0f87ad47c5"/>
    <xsd:import namespace="9c20ecd8-7b1b-40af-ad3c-24c512db6f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9c62e-a2e7-41c7-b9ab-0a0f87ad47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0ecd8-7b1b-40af-ad3c-24c512db6f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BF71DB-EB84-4875-9504-652FD4F1E0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B593E0-762C-476B-90F7-F67EB85100A9}"/>
</file>

<file path=customXml/itemProps3.xml><?xml version="1.0" encoding="utf-8"?>
<ds:datastoreItem xmlns:ds="http://schemas.openxmlformats.org/officeDocument/2006/customXml" ds:itemID="{6BEC2141-9244-4A4B-9654-A74414DF9E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Table 1_Ann Exp</vt:lpstr>
      <vt:lpstr>Table 2_Qtly Exp</vt:lpstr>
      <vt:lpstr>Table 3_4QMROC</vt:lpstr>
      <vt:lpstr>Table 4_Final Inputs</vt:lpstr>
      <vt:lpstr>Table 5_Benchmark &amp; Inputs</vt:lpstr>
      <vt:lpstr>Table 6_Correlations &amp; Weights</vt:lpstr>
      <vt:lpstr>Table 7_Lead Inputs &amp; Output</vt:lpstr>
    </vt:vector>
  </TitlesOfParts>
  <Manager/>
  <Company>Harvard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A La Jeunesse</dc:creator>
  <cp:keywords/>
  <dc:description/>
  <cp:lastModifiedBy>Will, Abbe H</cp:lastModifiedBy>
  <cp:revision/>
  <dcterms:created xsi:type="dcterms:W3CDTF">2018-07-17T13:58:05Z</dcterms:created>
  <dcterms:modified xsi:type="dcterms:W3CDTF">2022-02-09T21:49:39Z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0x0101001FB06ACAA53C084283A7E9734B5D979C</vt:lpwstr>
  </property>
</Properties>
</file>