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hu.sharepoint.com/sites/JCHS/Shared Documents/Rental Reports/Rental Report 2022/Media Materials/Landing Page/"/>
    </mc:Choice>
  </mc:AlternateContent>
  <xr:revisionPtr revIDLastSave="0" documentId="8_{0D2704B2-1660-4022-B88B-0428B4A15EDB}" xr6:coauthVersionLast="46" xr6:coauthVersionMax="46" xr10:uidLastSave="{00000000-0000-0000-0000-000000000000}"/>
  <bookViews>
    <workbookView xWindow="-120" yWindow="-120" windowWidth="29040" windowHeight="15840" tabRatio="888" firstSheet="24" activeTab="1" xr2:uid="{60744EDB-8DFC-4FA6-BB89-57799FE999F0}"/>
  </bookViews>
  <sheets>
    <sheet name="Appendix Table Menu" sheetId="41" r:id="rId1"/>
    <sheet name="W-1" sheetId="40" r:id="rId2"/>
    <sheet name="W-2" sheetId="9" r:id="rId3"/>
    <sheet name="W-3" sheetId="38" r:id="rId4"/>
    <sheet name="W-4" sheetId="10" r:id="rId5"/>
    <sheet name="W-5" sheetId="3" r:id="rId6"/>
    <sheet name="W-6" sheetId="6" r:id="rId7"/>
    <sheet name="W-7" sheetId="11" r:id="rId8"/>
    <sheet name="W-8" sheetId="30" r:id="rId9"/>
    <sheet name="W-9" sheetId="21" r:id="rId10"/>
    <sheet name="W-10" sheetId="19" r:id="rId11"/>
    <sheet name="W-11" sheetId="17" r:id="rId12"/>
    <sheet name="W-12" sheetId="31" r:id="rId13"/>
    <sheet name="W-13" sheetId="39" r:id="rId14"/>
    <sheet name="W-14" sheetId="12" r:id="rId15"/>
    <sheet name="W-15" sheetId="22" r:id="rId16"/>
    <sheet name="W-16" sheetId="29" r:id="rId17"/>
    <sheet name="W-17" sheetId="23" r:id="rId18"/>
    <sheet name="W-18" sheetId="24" r:id="rId19"/>
    <sheet name="W-19" sheetId="1" r:id="rId20"/>
    <sheet name="W-20" sheetId="32" r:id="rId21"/>
    <sheet name="W-21" sheetId="18" r:id="rId22"/>
    <sheet name="W-22" sheetId="33" r:id="rId23"/>
    <sheet name="W-23" sheetId="34" r:id="rId24"/>
    <sheet name="W-24" sheetId="25" r:id="rId25"/>
    <sheet name="W-25" sheetId="26" r:id="rId26"/>
    <sheet name="W-26" sheetId="27" r:id="rId27"/>
    <sheet name="W-27" sheetId="28" r:id="rId28"/>
    <sheet name="W-28" sheetId="2" r:id="rId29"/>
    <sheet name="W-29" sheetId="36" r:id="rId30"/>
    <sheet name="W-30" sheetId="35" r:id="rId31"/>
    <sheet name="W-31" sheetId="37" r:id="rId32"/>
    <sheet name="W-32" sheetId="15" r:id="rId33"/>
    <sheet name="W-33" sheetId="20" r:id="rId3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1" l="1"/>
  <c r="B21" i="11"/>
  <c r="C20" i="11"/>
  <c r="B20" i="11"/>
  <c r="C19" i="11"/>
  <c r="B19" i="11"/>
  <c r="C18" i="11"/>
  <c r="B18" i="11"/>
  <c r="C17" i="11"/>
  <c r="B17" i="11"/>
  <c r="C15" i="11"/>
  <c r="B15" i="11"/>
  <c r="C14" i="11"/>
  <c r="B14" i="11"/>
  <c r="C13" i="11"/>
  <c r="B13" i="11"/>
  <c r="C12" i="11"/>
  <c r="B12" i="11"/>
  <c r="C11" i="11"/>
  <c r="B11" i="11"/>
  <c r="C10" i="11"/>
  <c r="B10" i="11"/>
  <c r="C8" i="11"/>
  <c r="B8" i="11"/>
</calcChain>
</file>

<file path=xl/sharedStrings.xml><?xml version="1.0" encoding="utf-8"?>
<sst xmlns="http://schemas.openxmlformats.org/spreadsheetml/2006/main" count="2499" uniqueCount="725">
  <si>
    <t xml:space="preserve">Harvard Joint Center for Housing Studies, America's Rental Housing 2022, www.jchs.harvard.edu. All rights reserved. </t>
  </si>
  <si>
    <t xml:space="preserve">Appendix Tables </t>
  </si>
  <si>
    <t xml:space="preserve">Click below to view additional National-, State-, and Metro-level web tables associated with the report: </t>
  </si>
  <si>
    <t>Table W-1</t>
  </si>
  <si>
    <t>US National: Characteristics of Growth in Renter Households: 2009–2019</t>
  </si>
  <si>
    <t xml:space="preserve"> </t>
  </si>
  <si>
    <t>Table W-2</t>
  </si>
  <si>
    <t>US National: Characteristics of Renter Households by Income: 2019</t>
  </si>
  <si>
    <t>Table W-3</t>
  </si>
  <si>
    <t>US National: Rentership Rates Household Characteristics, 2009-2019</t>
  </si>
  <si>
    <t>Table W-4</t>
  </si>
  <si>
    <t>US National: Rentership Rates by Demographics and Income: 2019</t>
  </si>
  <si>
    <t>Table W-5</t>
  </si>
  <si>
    <t>US National: Renter Household Mobility by Type of Move: 2000-2021</t>
  </si>
  <si>
    <t>Table W-6</t>
  </si>
  <si>
    <t>US National: Median Net Wealth by Tenure and Income: 1998–2019</t>
  </si>
  <si>
    <t>Table W-7</t>
  </si>
  <si>
    <t>US National: Neighborhood Poverty Rate of Renter Households by Income and Race: 2019</t>
  </si>
  <si>
    <t>Table W-8</t>
  </si>
  <si>
    <t>US National: Characteristics of the Rental Housing Stock: 2019</t>
  </si>
  <si>
    <t>Table W-9</t>
  </si>
  <si>
    <t>US National: Housing Cost-Burdened Renters by Demographic Characteristics: 2001, 2011, and 2019</t>
  </si>
  <si>
    <t>Table W-10</t>
  </si>
  <si>
    <t>US National: Multifamily Housing Market Indicators: 1980–2020</t>
  </si>
  <si>
    <t>Table W-11</t>
  </si>
  <si>
    <t>US National: Monthly Housing and Non-Housing Expenditures for Renter Households: 2020</t>
  </si>
  <si>
    <t>Table W-12</t>
  </si>
  <si>
    <t>US National: Characteristics of Inadequate Housing Units: 2019</t>
  </si>
  <si>
    <t>Table W-13</t>
  </si>
  <si>
    <t>US States: Renter Households by Age, Race, and Household Income: 2019</t>
  </si>
  <si>
    <t>Table W-14</t>
  </si>
  <si>
    <t>US States: Rentership Rates by Age, Race, and Household Income: 2019</t>
  </si>
  <si>
    <t>Table W-15</t>
  </si>
  <si>
    <t>US States: Number of Housing Cost-Burdened Renters: 2009–2019</t>
  </si>
  <si>
    <t>Table W-16</t>
  </si>
  <si>
    <t>US States: Share of Housing Cost-Burdened Renters: 2009–2019</t>
  </si>
  <si>
    <t>Table W-17</t>
  </si>
  <si>
    <t>US States: Share of Renters with Cost Burdens by Race/Ethnicity: 2019</t>
  </si>
  <si>
    <t>Table W-18</t>
  </si>
  <si>
    <t>US States: Share of Renters with Cost Burdens by Household Income: 2019</t>
  </si>
  <si>
    <t>Table W-19</t>
  </si>
  <si>
    <t>US States: Basic Rental Housing Facts from the American Community Survey: 2019</t>
  </si>
  <si>
    <t>Table W-20</t>
  </si>
  <si>
    <t>US States: Number of Rental Units by Monthly Contract Rent: 2009, 2014, and 2019</t>
  </si>
  <si>
    <t>Table W-21</t>
  </si>
  <si>
    <t>US States: Change in the Number and Share of Low-Cost Rental Units: 2011–2019</t>
  </si>
  <si>
    <t>Table W-22</t>
  </si>
  <si>
    <t>US States: Number and Share of Rental Units by Structure Type: 2019</t>
  </si>
  <si>
    <t>Table W-23</t>
  </si>
  <si>
    <t>US States: Change in Rental Stock by Structure Type: 2009–2019</t>
  </si>
  <si>
    <t>Table W-24</t>
  </si>
  <si>
    <t>US Metro Areas: Share of Renters with Cost Burdens by Race/Ethnicity: 2019</t>
  </si>
  <si>
    <t>Table W-25</t>
  </si>
  <si>
    <t>US Metro Areas: Share of Renters with Cost Burdens by Income: 2019</t>
  </si>
  <si>
    <t>Table W-26</t>
  </si>
  <si>
    <t>US Metro Areas: Number of Housing Cost-Burdened Renters: 2009–2019</t>
  </si>
  <si>
    <t>Table W-27</t>
  </si>
  <si>
    <t>US Metro Areas: Share of Housing Cost-Burdened Renters: 2009–2019</t>
  </si>
  <si>
    <t>Table W-28</t>
  </si>
  <si>
    <t>US Metro Areas: Basic Rental Housing Facts from the American Community Survey: 2019</t>
  </si>
  <si>
    <t>Table W-29</t>
  </si>
  <si>
    <t>US Metro Areas: Number of Rental Units by Monthly Contract Rent: 2009 and 2019</t>
  </si>
  <si>
    <t>Table W-30</t>
  </si>
  <si>
    <t>US Metro Areas: Number and Share of Rental Units by Structure Type: 2019</t>
  </si>
  <si>
    <t>Table W-31</t>
  </si>
  <si>
    <t>US Metro Areas: Renter Households by Age, Race, and Household Income: 2019</t>
  </si>
  <si>
    <t>Table W-32</t>
  </si>
  <si>
    <t>US Metro Areas: Rentership Rates by Age, Race, and Household Income: 2019</t>
  </si>
  <si>
    <t>Table W-33</t>
  </si>
  <si>
    <t>US Metro Areas: Annual Change in Typical Rents and Home Values: 2015-2021</t>
  </si>
  <si>
    <t>Table W-1. US National: Characteristics of Growth in Renter Households: 2009–2019</t>
  </si>
  <si>
    <t>Return to Appendix Table Menu</t>
  </si>
  <si>
    <t>Renter Households (Thousands)</t>
  </si>
  <si>
    <t>Distribution of Renter Households (Percent)</t>
  </si>
  <si>
    <t>Change 2009-2019</t>
  </si>
  <si>
    <t xml:space="preserve"> Change 2009-2019</t>
  </si>
  <si>
    <t>Number</t>
  </si>
  <si>
    <t>Percent</t>
  </si>
  <si>
    <t>Total</t>
  </si>
  <si>
    <t>Age of Householder</t>
  </si>
  <si>
    <t>Under 25</t>
  </si>
  <si>
    <t>25-34</t>
  </si>
  <si>
    <t>35-44</t>
  </si>
  <si>
    <t>45-54</t>
  </si>
  <si>
    <t>55-64</t>
  </si>
  <si>
    <t>65+</t>
  </si>
  <si>
    <t>65-74</t>
  </si>
  <si>
    <t>75+</t>
  </si>
  <si>
    <t>Race and Ethnicity</t>
  </si>
  <si>
    <t>White</t>
  </si>
  <si>
    <t>Black</t>
  </si>
  <si>
    <t>Hispanic</t>
  </si>
  <si>
    <t>Asian</t>
  </si>
  <si>
    <t xml:space="preserve"> Another Race</t>
  </si>
  <si>
    <t>Real Household Income (2019$)</t>
  </si>
  <si>
    <t>Less than $15,000</t>
  </si>
  <si>
    <t>$15-29,999</t>
  </si>
  <si>
    <t>$30-44,999</t>
  </si>
  <si>
    <t>$45-74,999</t>
  </si>
  <si>
    <t>$75,000 or Higher</t>
  </si>
  <si>
    <t>Nativity</t>
  </si>
  <si>
    <t>Native born</t>
  </si>
  <si>
    <t>Foreign born</t>
  </si>
  <si>
    <t>Notes: White, Black, and Asian households and households of another race are non-Hispanic.  Hispanic households may be of any race. Native born includes those born in Puerto Rico and other US territories as well as children of US citizens born abroad.</t>
  </si>
  <si>
    <t>Source: JCHS tabulations of US Census Bureau, American Community Survey 1-Year Estimates via IPUMS USA at ipums.org.</t>
  </si>
  <si>
    <t>Table W-2. US National: Characteristics of Renter Households by Household Income: 2019</t>
  </si>
  <si>
    <t>Share of Renter Households (Percent)</t>
  </si>
  <si>
    <t>$15,000-29,999</t>
  </si>
  <si>
    <t>$30,000-44,999</t>
  </si>
  <si>
    <t>$45,000-74,999</t>
  </si>
  <si>
    <t>$75,000 or More</t>
  </si>
  <si>
    <t>Age</t>
  </si>
  <si>
    <t>Household Type</t>
  </si>
  <si>
    <t>Married, no Children</t>
  </si>
  <si>
    <t>Married with Children</t>
  </si>
  <si>
    <t>Single parent</t>
  </si>
  <si>
    <t>Other family</t>
  </si>
  <si>
    <t>Single person</t>
  </si>
  <si>
    <t>Other non-family</t>
  </si>
  <si>
    <t>Source: JCHS tabulations of US Census Bureau, 2019 American Community Survey 1-Year Estimates.</t>
  </si>
  <si>
    <t>Table W-3. US National: Rentership Rates by Household Characteristics, 2009-2019</t>
  </si>
  <si>
    <t>Rentership Rate (Percent)</t>
  </si>
  <si>
    <t>2009-2019</t>
  </si>
  <si>
    <t>75_and_Over</t>
  </si>
  <si>
    <t>65_and_Over</t>
  </si>
  <si>
    <t>Another Race</t>
  </si>
  <si>
    <t>Foreign Born</t>
  </si>
  <si>
    <t>Native Born</t>
  </si>
  <si>
    <t>Real Household Income ($2019)</t>
  </si>
  <si>
    <t>Notes: Native born includes those born in Puerto Rico and other US territories as well as children of US citizens born abroad.</t>
  </si>
  <si>
    <t xml:space="preserve">White, Black, and Asian households and households of another race are non-Hispanic.  Hispanic households may be of any race. </t>
  </si>
  <si>
    <t>Source: JCHS tabulations of US Census Bureau, Americcan Community Survey 1-Year Estimates via IPUMS USA at ipums.org.</t>
  </si>
  <si>
    <t>Table W-4. US National: Rentership Rates by Demographics and Household Income: 2019</t>
  </si>
  <si>
    <t>75 and Over</t>
  </si>
  <si>
    <t>Table W-5. US National: Renter Household Mobility by Type of Move, 2000-2021</t>
  </si>
  <si>
    <t>Year</t>
  </si>
  <si>
    <t>Number of Renter Households (Thousands)</t>
  </si>
  <si>
    <t>Non-mover</t>
  </si>
  <si>
    <t>Within County</t>
  </si>
  <si>
    <t>Between Counties or States</t>
  </si>
  <si>
    <t>From Abroad</t>
  </si>
  <si>
    <t>Total Movers</t>
  </si>
  <si>
    <t xml:space="preserve">Note: Excludes group quarters and all imputed mobility values. </t>
  </si>
  <si>
    <t>Source: JCHS tabulations of US Census Bureau, Current Population Survey / ASEC via IPUMS-CPS, University of Minnesota.</t>
  </si>
  <si>
    <t>Table W-6. US National: Median Net Wealth by Tenure and Income: 1998–2019</t>
  </si>
  <si>
    <t>Median Net Wealth by Income Quartile (Real 2019 dollars)</t>
  </si>
  <si>
    <t>Renters</t>
  </si>
  <si>
    <t>Homeowners</t>
  </si>
  <si>
    <t>All Households</t>
  </si>
  <si>
    <t>Overall</t>
  </si>
  <si>
    <t>Lowest Income</t>
  </si>
  <si>
    <t>2nd</t>
  </si>
  <si>
    <t>3rd</t>
  </si>
  <si>
    <t>Highest Income</t>
  </si>
  <si>
    <t>Notes: Dollar values are adjusted for inflation using the CPI-U for all items. Quartiles are four equal groups of households ranked by income.</t>
  </si>
  <si>
    <t>Source: JCHS tabulations of Federal Reserve Board, Survey of Consumer Finances.</t>
  </si>
  <si>
    <t>Table W-7. US National: Renter Households in High Poverty Tracts by Race, 2019</t>
  </si>
  <si>
    <t xml:space="preserve">Average Tract Homeownership Rate for Renter Households by Race/Ethnicity and Tract Poverty Rate </t>
  </si>
  <si>
    <t>Average Tract Homeownership Rate of Renter Households</t>
  </si>
  <si>
    <t>In Lower Poverty Tract</t>
  </si>
  <si>
    <t xml:space="preserve">In High Poverty Tract </t>
  </si>
  <si>
    <t>Share in High Poverty Tracts</t>
  </si>
  <si>
    <t>Average Tract Poverty Rate of Renter Household</t>
  </si>
  <si>
    <t>All</t>
  </si>
  <si>
    <t xml:space="preserve">Total </t>
  </si>
  <si>
    <t>Native American</t>
  </si>
  <si>
    <t>Household Income</t>
  </si>
  <si>
    <t>Under 15,000</t>
  </si>
  <si>
    <t>$15,000 - 24,999</t>
  </si>
  <si>
    <t>$25,000-$34,999</t>
  </si>
  <si>
    <t>White, non Hispanic</t>
  </si>
  <si>
    <t>$35,000-$49,999</t>
  </si>
  <si>
    <t>$50,000-$75,000</t>
  </si>
  <si>
    <t>$75,000 and Over</t>
  </si>
  <si>
    <t xml:space="preserve">Note: High-Poverty Tracts have poverty rates of 20% or higher. Categories overlap in that Black, Asian, and Native American renters may also be Hispanic. </t>
  </si>
  <si>
    <t>Source: JCHS tabulations of US Census Bureau 2019 American Community Survey 5-Year Estimates.</t>
  </si>
  <si>
    <t>Table W-8. US National: Characteristics of the Rental Housing Stock: 2019</t>
  </si>
  <si>
    <t>Rental Units (Thousands)</t>
  </si>
  <si>
    <t>Single-Family</t>
  </si>
  <si>
    <t>Multifamily</t>
  </si>
  <si>
    <t>Mobile Home/Other</t>
  </si>
  <si>
    <r>
      <rPr>
        <b/>
        <sz val="11"/>
        <color theme="1"/>
        <rFont val="Calibri"/>
        <family val="2"/>
      </rPr>
      <t>2–</t>
    </r>
    <r>
      <rPr>
        <b/>
        <sz val="11"/>
        <color theme="1"/>
        <rFont val="Calibri"/>
        <family val="2"/>
        <scheme val="minor"/>
      </rPr>
      <t>4 Units</t>
    </r>
  </si>
  <si>
    <r>
      <rPr>
        <b/>
        <sz val="11"/>
        <color theme="1"/>
        <rFont val="Calibri"/>
        <family val="2"/>
      </rPr>
      <t>5–</t>
    </r>
    <r>
      <rPr>
        <b/>
        <sz val="11"/>
        <color theme="1"/>
        <rFont val="Calibri"/>
        <family val="2"/>
        <scheme val="minor"/>
      </rPr>
      <t>19 Units</t>
    </r>
  </si>
  <si>
    <t>20 Units or More</t>
  </si>
  <si>
    <t>All Rental Units</t>
  </si>
  <si>
    <t>Census Region</t>
  </si>
  <si>
    <t>Northeast</t>
  </si>
  <si>
    <t>Midwest</t>
  </si>
  <si>
    <t>South</t>
  </si>
  <si>
    <t>West</t>
  </si>
  <si>
    <t>Metro Status</t>
  </si>
  <si>
    <t>Metro Area</t>
  </si>
  <si>
    <t>Non-Metro Area</t>
  </si>
  <si>
    <t>Year Built</t>
  </si>
  <si>
    <t>Pre-1950</t>
  </si>
  <si>
    <t>1950–1979</t>
  </si>
  <si>
    <t>1980–1999</t>
  </si>
  <si>
    <t>2000–2009</t>
  </si>
  <si>
    <t>2010 or Later</t>
  </si>
  <si>
    <t>Monthly Rent</t>
  </si>
  <si>
    <t>Under $600</t>
  </si>
  <si>
    <t>$600–799</t>
  </si>
  <si>
    <t>$800–999</t>
  </si>
  <si>
    <t>$1,000–1,399</t>
  </si>
  <si>
    <t>$1,400 and Over</t>
  </si>
  <si>
    <t>Number of Bedrooms</t>
  </si>
  <si>
    <t>3 or More</t>
  </si>
  <si>
    <t>Notes: Rental units include those occupied by renters plus vacant units for rent and units rented but unoccupied. Other structure types include boats, RVs, and automobiles. Rent shown is contract rent, which excludes utilities paid separately.</t>
  </si>
  <si>
    <t>Table W-9. US National: Housing Cost-Burdened Renters by Demographic Characteristics: 2001, 2011, and 2019</t>
  </si>
  <si>
    <t>Households (Thousands)</t>
  </si>
  <si>
    <t>Moderately Burdened</t>
  </si>
  <si>
    <t>Severely Burdened</t>
  </si>
  <si>
    <t>All Renters</t>
  </si>
  <si>
    <t>All Renter Households</t>
  </si>
  <si>
    <t xml:space="preserve">   Under 25</t>
  </si>
  <si>
    <t xml:space="preserve">   25–44</t>
  </si>
  <si>
    <t xml:space="preserve">    </t>
  </si>
  <si>
    <t xml:space="preserve">   45–64</t>
  </si>
  <si>
    <t xml:space="preserve">   65 and Over</t>
  </si>
  <si>
    <t>Race/Ethnicity of Householder</t>
  </si>
  <si>
    <t xml:space="preserve">   White</t>
  </si>
  <si>
    <t xml:space="preserve">   Black</t>
  </si>
  <si>
    <t xml:space="preserve">   Hispanic</t>
  </si>
  <si>
    <t xml:space="preserve">   Asian or Another Race</t>
  </si>
  <si>
    <t xml:space="preserve">   Married without Children</t>
  </si>
  <si>
    <t xml:space="preserve">   Married with Children</t>
  </si>
  <si>
    <t xml:space="preserve">   Single Parent</t>
  </si>
  <si>
    <t xml:space="preserve">   Other Family</t>
  </si>
  <si>
    <t xml:space="preserve">   Single Person</t>
  </si>
  <si>
    <t xml:space="preserve">   Non-Family</t>
  </si>
  <si>
    <t xml:space="preserve">   Under $15,000</t>
  </si>
  <si>
    <t xml:space="preserve">   $15,000–29,999</t>
  </si>
  <si>
    <t xml:space="preserve">   $30,000–44,999</t>
  </si>
  <si>
    <t xml:space="preserve">   $45,000–74,999</t>
  </si>
  <si>
    <t xml:space="preserve">   $75,000 and Over</t>
  </si>
  <si>
    <t>Education of Householder</t>
  </si>
  <si>
    <t xml:space="preserve">   No High School Degree</t>
  </si>
  <si>
    <t xml:space="preserve">   High School Degree </t>
  </si>
  <si>
    <t xml:space="preserve">   Some College</t>
  </si>
  <si>
    <t xml:space="preserve">   Bachelor's Degree or Higher</t>
  </si>
  <si>
    <t>Weeks Worked in Last 12 Months by Householder</t>
  </si>
  <si>
    <t xml:space="preserve">   Fully Employed</t>
  </si>
  <si>
    <t xml:space="preserve">   Short-Term Unemployed</t>
  </si>
  <si>
    <t xml:space="preserve">   Long-Term Unemployed</t>
  </si>
  <si>
    <t xml:space="preserve">   Unemployed</t>
  </si>
  <si>
    <t xml:space="preserve">   Not in Labor Force</t>
  </si>
  <si>
    <t>Notes: Moderately (severely) cost-burdened households pay more than 30% up to 50% (more than 50%) of household income for housing. Households with zero or negative income are assumed to be severely burdened, while households paying no cash rent are assumed to be unburdened. Income cutoffs are in 2019 dollars adjusted for inflation using the CPI-U for All Items. White, Black, and Asian households are non-Hispanic. Hispanic households may be of any race. Children are the householder's own, adopted, or step children under the age of 18. High school degree includes householders who completed a GED. Fully employed householders worked for at least 48 weeks during the previous 12 months, short-term unemployed for 27–47 weeks, and long-term unemployed for 1–26 weeks. Fully unemployed householders did not work in the previous 12 months but were in the labor force. Householders not in the labor force include those under the age of 16.</t>
  </si>
  <si>
    <t>Source: JCHS tabulations of US Census Bureau, American Community Surveys.</t>
  </si>
  <si>
    <t>Table W-10. US National: Multifamily Housing Market Indicators: 1980–2020</t>
  </si>
  <si>
    <r>
      <t>Permits</t>
    </r>
    <r>
      <rPr>
        <b/>
        <vertAlign val="superscript"/>
        <sz val="10"/>
        <color theme="1"/>
        <rFont val="Arial"/>
        <family val="2"/>
      </rPr>
      <t>1</t>
    </r>
  </si>
  <si>
    <r>
      <t>Completions</t>
    </r>
    <r>
      <rPr>
        <b/>
        <vertAlign val="superscript"/>
        <sz val="9"/>
        <color theme="1"/>
        <rFont val="Arial"/>
        <family val="2"/>
      </rPr>
      <t>2</t>
    </r>
  </si>
  <si>
    <r>
      <t>Under Construction</t>
    </r>
    <r>
      <rPr>
        <b/>
        <vertAlign val="superscript"/>
        <sz val="10"/>
        <color theme="1"/>
        <rFont val="Arial"/>
        <family val="2"/>
      </rPr>
      <t>3</t>
    </r>
  </si>
  <si>
    <r>
      <t>Starts</t>
    </r>
    <r>
      <rPr>
        <b/>
        <vertAlign val="superscript"/>
        <sz val="10"/>
        <rFont val="Arial"/>
        <family val="2"/>
      </rPr>
      <t>4</t>
    </r>
    <r>
      <rPr>
        <b/>
        <sz val="10"/>
        <rFont val="Arial"/>
        <family val="2"/>
      </rPr>
      <t xml:space="preserve"> (Thousands)</t>
    </r>
  </si>
  <si>
    <r>
      <t>Size of New Units</t>
    </r>
    <r>
      <rPr>
        <b/>
        <vertAlign val="superscript"/>
        <sz val="10"/>
        <rFont val="Arial"/>
        <family val="2"/>
      </rPr>
      <t>5</t>
    </r>
  </si>
  <si>
    <r>
      <t>US Rental Vacancy Rate</t>
    </r>
    <r>
      <rPr>
        <b/>
        <vertAlign val="superscript"/>
        <sz val="10"/>
        <rFont val="Arial"/>
        <family val="2"/>
      </rPr>
      <t>6</t>
    </r>
  </si>
  <si>
    <t>(Thousands)</t>
  </si>
  <si>
    <t>For Sale</t>
  </si>
  <si>
    <t>For Rent</t>
  </si>
  <si>
    <t>(Median sq. ft.)</t>
  </si>
  <si>
    <t xml:space="preserve"> (Percent)</t>
  </si>
  <si>
    <t>6.3*</t>
  </si>
  <si>
    <t>Notes: *Vacancy rates in 2020 were largely rendered unreliable by operational shifts during the COVID-19 pandemic. Web links confirmed as of January 2021.</t>
  </si>
  <si>
    <t>Sources:</t>
  </si>
  <si>
    <t>1. US Census Bureau, New Privately Owned Housing Units Authorized by Building Permits, https://www.census.gov/construction/bps/permitsbyusreg_cust.xls</t>
  </si>
  <si>
    <t>2. US Census Bureau, New Privately Owned Housing Units Completed in the United States, https://www.census.gov/construction/nrc/xls/co_cust.xls</t>
  </si>
  <si>
    <t>3. US Census Bureau, New Privately Owned Housing Units Under Construction in the United States, https://www.census.gov/construction/nrc/xls/under_cust.xls</t>
  </si>
  <si>
    <t>4. US Census Bureau, New Privately Owned Housing Units Started, by Purpose and Design, https://www.census.gov/construction/nrc/xls/quar_starts_purpose_cust.xls</t>
  </si>
  <si>
    <t>5. US Census Bureau, New Privately Owned Housing Units Completed, by Purpose and Design, https://www.census.gov/construction/nrc/xls/quar_co_purpose_cust.xls</t>
  </si>
  <si>
    <t>6. US Census Bureau, Housing Vacancy Survey, https://www.census.gov/housing/hvs/data/histtab1.xlsx. Rate shown is for all rental units including single family.</t>
  </si>
  <si>
    <t>Table W-11. US National: Monthly Housing and Non-Housing Expenditures for Renter Households: 2020</t>
  </si>
  <si>
    <t>Dollars</t>
  </si>
  <si>
    <t>Share of Expenditures on Housing, By Total Expenditures Quartile</t>
  </si>
  <si>
    <t>Housing Expenditures</t>
  </si>
  <si>
    <t>Non-Housing Expenditures</t>
  </si>
  <si>
    <t>Total Expenditures</t>
  </si>
  <si>
    <t>Food</t>
  </si>
  <si>
    <t>Healthcare</t>
  </si>
  <si>
    <t>Retirement</t>
  </si>
  <si>
    <t>Transportation</t>
  </si>
  <si>
    <t>Quartile 1 (Lowest Total Expenditures)</t>
  </si>
  <si>
    <t>Less than 30%</t>
  </si>
  <si>
    <t>30–50%</t>
  </si>
  <si>
    <t>Over 50%</t>
  </si>
  <si>
    <t xml:space="preserve">Quartile 2 </t>
  </si>
  <si>
    <t>Quartile 3</t>
  </si>
  <si>
    <t>Quartile 4 (Highest Total Expenditures)</t>
  </si>
  <si>
    <t>Notes: Quartiles are equal fourths of households ranked by total expenditures. Housing costs include cash rent and utilities. Healthcare expenditures include out-of-pocket costs and premiums.</t>
  </si>
  <si>
    <t xml:space="preserve">Source: JCHS tabulations of US Bureau of Labor Statistics, 2020 Consumer Expenditure Survey. </t>
  </si>
  <si>
    <t>Table W-12. US National: Characteristics of Inadequate Housing Units: 2019</t>
  </si>
  <si>
    <t>Number of Inadequate Units (Thousands)</t>
  </si>
  <si>
    <t>Share of Units that Are Inadequate (Percent)</t>
  </si>
  <si>
    <t>Structure Type</t>
  </si>
  <si>
    <t>2–4 Unit Multifamily</t>
  </si>
  <si>
    <t>5–19 Unit Multifamily</t>
  </si>
  <si>
    <t>20 or More Unit Multifamily</t>
  </si>
  <si>
    <t>Manufactured Homes</t>
  </si>
  <si>
    <t>*</t>
  </si>
  <si>
    <t>Metro Area Status</t>
  </si>
  <si>
    <t>2000 or Later</t>
  </si>
  <si>
    <t>0–1</t>
  </si>
  <si>
    <t>Notes: Estimates derived from 15 observations or fewer are suppressed. Rental units are occupied only. Inadequate units by monthly rent categories include occupied units; excluding units occupied without payment of rent. Severely inadequate housing refers to units having one or more serious physical problems related to heating, plumbing, and electrical systems or maintenance. Moderately inadequate refers to units that have not been identified as being severely inadequate and meets at least one of the following four conditions: two or more toilet breakdowns lasting longer than six hours, having unvented gas, oil, or kerosene heaters as main source of heat; upkeep problems, and lack of complete kitchen facilities.</t>
  </si>
  <si>
    <t>Source: JCHS tabulations of HUD, 2019 American Housing Survey.</t>
  </si>
  <si>
    <t>Table W-13. US States: Renter Households by Age, Race, and Household Income, 2019</t>
  </si>
  <si>
    <t>State</t>
  </si>
  <si>
    <t>Race/Ethnicity</t>
  </si>
  <si>
    <r>
      <t>25</t>
    </r>
    <r>
      <rPr>
        <b/>
        <sz val="11"/>
        <color theme="1"/>
        <rFont val="Times New Roman"/>
        <family val="1"/>
      </rPr>
      <t>–</t>
    </r>
    <r>
      <rPr>
        <b/>
        <sz val="11"/>
        <color theme="1"/>
        <rFont val="Calibri"/>
        <family val="2"/>
        <scheme val="minor"/>
      </rPr>
      <t>34</t>
    </r>
  </si>
  <si>
    <t>35–44</t>
  </si>
  <si>
    <t>45–54</t>
  </si>
  <si>
    <t>55–64</t>
  </si>
  <si>
    <t>65–74</t>
  </si>
  <si>
    <t>American Indian / Alaskan Native</t>
  </si>
  <si>
    <t>Multiracial or Another Race</t>
  </si>
  <si>
    <t>$15,000–29,999</t>
  </si>
  <si>
    <t>$30,000–44,999</t>
  </si>
  <si>
    <t>$45,000–74,999</t>
  </si>
  <si>
    <t>$75,000 or HIgher</t>
  </si>
  <si>
    <t>United States</t>
  </si>
  <si>
    <t>Alabama/AL</t>
  </si>
  <si>
    <t>Alaska/AK</t>
  </si>
  <si>
    <t>Arizona/AZ</t>
  </si>
  <si>
    <t>Arkansas/AR</t>
  </si>
  <si>
    <t>California/CA</t>
  </si>
  <si>
    <t>Colorado/CO</t>
  </si>
  <si>
    <t>Connecticut/CT</t>
  </si>
  <si>
    <t>Delaware/DE</t>
  </si>
  <si>
    <t>District of Columbia/DC</t>
  </si>
  <si>
    <t>Florida/FL</t>
  </si>
  <si>
    <t>Georgia/GA</t>
  </si>
  <si>
    <t>Hawaii/HI</t>
  </si>
  <si>
    <t>Idaho/ID</t>
  </si>
  <si>
    <t>Illinois/IL</t>
  </si>
  <si>
    <t>Indiana/IN</t>
  </si>
  <si>
    <t>Iowa/IA</t>
  </si>
  <si>
    <t>Kansas/KS</t>
  </si>
  <si>
    <t>Kentucky/KY</t>
  </si>
  <si>
    <t>Louisiana/LA</t>
  </si>
  <si>
    <t>Maine/ME</t>
  </si>
  <si>
    <t>Maryland/MD</t>
  </si>
  <si>
    <t>Massachusetts/MA</t>
  </si>
  <si>
    <t>Michigan/MI</t>
  </si>
  <si>
    <t>Minnesota/MN</t>
  </si>
  <si>
    <t>Mississippi/MS</t>
  </si>
  <si>
    <t>Missouri/MO</t>
  </si>
  <si>
    <t>Montana/MT</t>
  </si>
  <si>
    <t>Nebraska/NE</t>
  </si>
  <si>
    <t>Nevada/NV</t>
  </si>
  <si>
    <t>New Hampshire/NH</t>
  </si>
  <si>
    <t>New Jersey/NJ</t>
  </si>
  <si>
    <t>New Mexico/NM</t>
  </si>
  <si>
    <t>New York/NY</t>
  </si>
  <si>
    <t>North Carolina/NC</t>
  </si>
  <si>
    <t>North Dakota/ND</t>
  </si>
  <si>
    <t>Ohio/OH</t>
  </si>
  <si>
    <t>Oklahoma/OK</t>
  </si>
  <si>
    <t>Oregon/OR</t>
  </si>
  <si>
    <t>Pennsylvania/PA</t>
  </si>
  <si>
    <t>Rhode Island/RI</t>
  </si>
  <si>
    <t>South Carolina/SC</t>
  </si>
  <si>
    <t>South Dakota/SD</t>
  </si>
  <si>
    <t>Tennessee/TN</t>
  </si>
  <si>
    <t>Texas/TX</t>
  </si>
  <si>
    <t>Utah/UT</t>
  </si>
  <si>
    <t>Vermont/VT</t>
  </si>
  <si>
    <t>Virginia/VA</t>
  </si>
  <si>
    <t>Washington/WA</t>
  </si>
  <si>
    <t>West Virginia/WV</t>
  </si>
  <si>
    <t>Wisconsin/WI</t>
  </si>
  <si>
    <t>Wyoming/WY</t>
  </si>
  <si>
    <t>Note: White, Black, Asian, AIAN are non-Hispanic. Hispanic households may be of any race.</t>
  </si>
  <si>
    <t>Source: JCHS tabulations of US Census Bureau, 2019 American Community Survey 1-Year PUMS Estimates.</t>
  </si>
  <si>
    <t>Table W-14. US States: Rentership Rates by Age, Race, and Household Income, 2019</t>
  </si>
  <si>
    <t>Under $15,000</t>
  </si>
  <si>
    <t>Table W-15. US States: Number of Housing Cost-Burdened Renters: 2009–2019</t>
  </si>
  <si>
    <t>Severely 
Burdened</t>
  </si>
  <si>
    <t>Notes: Moderately (severely) cost-burdened households pay more than 30% and up to 50% (more than 50%) of household income for housing. Households with zero or negative income are assumed to have severe burdens, while households paying no cash rent are assumed to be without burdens.</t>
  </si>
  <si>
    <t>Source: JCHS tabulations of US Census Bureau, American Community Survey 1-Year Estimates.</t>
  </si>
  <si>
    <t>Table W-16. US States: Share of Housing Cost-Burdened Renters: 2009–2019</t>
  </si>
  <si>
    <t>Source: JCHS tabulations of US Census Bureau, American Community Survey 1-year estimates.</t>
  </si>
  <si>
    <t>Table W-17. US States: Share of Renters with Cost Burdens by Race/Ethnicity: 2019</t>
  </si>
  <si>
    <t>Asian or Another Race</t>
  </si>
  <si>
    <t xml:space="preserve">Notes: Moderately (severely) cost-burdened households pay more than 30% up to 50% (more than 50%) of household income for housing. Households with zero or negative income are assumed to be severely burdened, while households paying no cash rent are assumed to be unburdened. White, Black, and Asian households are non-Hispanic. Hispanic households may be of any race. </t>
  </si>
  <si>
    <t>Table W-18. US States: Share of Renters with Cost Burdens by Household Income: 2019</t>
  </si>
  <si>
    <t>All Incomes</t>
  </si>
  <si>
    <t xml:space="preserve">Notes: Moderately (severely) cost-burdened households pay more than 30% up to 50% (more than 50%) of household income for housing. Households with zero or negative income are assumed to be severely burdened, while households paying no cash rent are assumed to be unburdened. </t>
  </si>
  <si>
    <t>Table W-19. US States: Basic Rental Housing Facts from the American Community Survey, 2019</t>
  </si>
  <si>
    <t>Renter Household Characteristics</t>
  </si>
  <si>
    <t>Rental Unit Characteristics</t>
  </si>
  <si>
    <t>Share</t>
  </si>
  <si>
    <t>Cost Burden</t>
  </si>
  <si>
    <t>Median Household Income</t>
  </si>
  <si>
    <t>Household Income (Share)</t>
  </si>
  <si>
    <t>Vacancy Rate</t>
  </si>
  <si>
    <t>Median Gross Rent</t>
  </si>
  <si>
    <t>Rent Distribution (Share by Contract Rent)</t>
  </si>
  <si>
    <t>Structure Type (Share)</t>
  </si>
  <si>
    <t>Share Moderately Burdened</t>
  </si>
  <si>
    <t>Share Severely Burdened</t>
  </si>
  <si>
    <t>Share Any Burden</t>
  </si>
  <si>
    <t>$15,000–
29,999</t>
  </si>
  <si>
    <t>$30,000–
44,999</t>
  </si>
  <si>
    <t>$45,000–
74,999</t>
  </si>
  <si>
    <t>$600–
799</t>
  </si>
  <si>
    <t>$800–
999</t>
  </si>
  <si>
    <t>$1,000–
1,399</t>
  </si>
  <si>
    <t>Single-family</t>
  </si>
  <si>
    <t>Manufactured</t>
  </si>
  <si>
    <t>2–4 units</t>
  </si>
  <si>
    <t>5–19 units</t>
  </si>
  <si>
    <t>20 or more units</t>
  </si>
  <si>
    <t xml:space="preserve">Notes: Moderately (severely) cost-burdened households pay 30–50% (more than 50%) of income for housing. Households with zero or negative income are assumed to have severe burdens, while households paying no cash rent are assumed to be without burdens. Gross rents include rent and utilities. Manufactured housing includes other structures, such as boats, RVs, and automobiles. Contract rents exclude no-cash renters. </t>
  </si>
  <si>
    <t>Table W-20. US States: Number of Rental Units by Monthly Contract Rent: 2009, 2014, and 2019</t>
  </si>
  <si>
    <t>Number of Rental Units (Thousands)</t>
  </si>
  <si>
    <t>Change 2009–2019</t>
  </si>
  <si>
    <t>$1,000–
1,400</t>
  </si>
  <si>
    <t>Notes: Rental units may be occupied, vacant for rent, or rented but unoccupied. Contract rents exclude utility costs paid separately. Rents are adjusted for inflation using the CPI-U for All Items Less Shelter.</t>
  </si>
  <si>
    <t>Table W-21. US States: Change in the Number and Share of Low-Cost Rental Units: 2011-2019</t>
  </si>
  <si>
    <t>Number of Units with Contract Rents Under $600 (Thousands)</t>
  </si>
  <si>
    <t>Share of Units with Contract Rents Under $600 (Percent)</t>
  </si>
  <si>
    <t>2011-2019 Change</t>
  </si>
  <si>
    <t>2018-2019 Change</t>
  </si>
  <si>
    <t>Notes: Rental units may be occupied, vacant for rent, or rented but unoccupied; excludes units occupied without cash rent. Dollar values are adjusted for inflation using the CPI-U for All Items Less Shelter. Contract rent excludes all utilities paid separately. No-cash units are excluded.</t>
  </si>
  <si>
    <t>Source: JCHS tabulations of US Census Bureau, American Community Survey 1-Year Estimates via IPUMS USA.</t>
  </si>
  <si>
    <t>Table W-22. US States: Number and Share of Rental Units by Structure Type: 2019</t>
  </si>
  <si>
    <t>Share of Rental Units (Percent)</t>
  </si>
  <si>
    <t>20 Units 
or More</t>
  </si>
  <si>
    <t xml:space="preserve">Notes: Rental units may be occupied, vacant for rent, or rented but unoccupied. Other structure types include boats, RVs, and automobiles. </t>
  </si>
  <si>
    <t>Table W-23. US States: Change in Rental Stock by Structure Type: 2009–2019</t>
  </si>
  <si>
    <t>2–4 Multifamily</t>
  </si>
  <si>
    <t>5–19 Multifamily</t>
  </si>
  <si>
    <t>20 and Over Multifamily</t>
  </si>
  <si>
    <t>Manufactured Housing</t>
  </si>
  <si>
    <t>Change 
2009–2019</t>
  </si>
  <si>
    <t xml:space="preserve">Notes: Rental units may be occupied, vacant for rent, or rented but unoccupied. Manufactured housing includes other structures, such as boats, RVs, and automobiles. </t>
  </si>
  <si>
    <t>Table W-24. US Metro Areas: Share of Renters with Cost Burdens by Race/Ethnicity: 2019</t>
  </si>
  <si>
    <t xml:space="preserve">Akron, OH </t>
  </si>
  <si>
    <t xml:space="preserve">Albany-Schenectady-Troy, NY </t>
  </si>
  <si>
    <t xml:space="preserve">Albuquerque, NM </t>
  </si>
  <si>
    <t xml:space="preserve">Allentown-Bethlehem-Easton, PA-NJ </t>
  </si>
  <si>
    <t xml:space="preserve">Atlanta-Sandy Springs-Roswell, GA </t>
  </si>
  <si>
    <t xml:space="preserve">Augusta-Richmond County, GA-SC </t>
  </si>
  <si>
    <t xml:space="preserve">Austin-Round Rock, TX </t>
  </si>
  <si>
    <t xml:space="preserve">Bakersfield, CA </t>
  </si>
  <si>
    <t xml:space="preserve">Baltimore-Columbia-Towson, MD </t>
  </si>
  <si>
    <t xml:space="preserve">Baton Rouge, LA </t>
  </si>
  <si>
    <t xml:space="preserve">Birmingham-Hoover, AL </t>
  </si>
  <si>
    <t xml:space="preserve">Boise City, ID </t>
  </si>
  <si>
    <t xml:space="preserve">Boston-Cambridge-Newton, MA-NH </t>
  </si>
  <si>
    <t xml:space="preserve">Bridgeport-Stamford-Norwalk, CT </t>
  </si>
  <si>
    <t xml:space="preserve">Buffalo-Cheektowaga-Niagara Falls, NY </t>
  </si>
  <si>
    <t xml:space="preserve">Cape Coral-Fort Myers, FL </t>
  </si>
  <si>
    <t xml:space="preserve">Charleston-North Charleston, SC </t>
  </si>
  <si>
    <t xml:space="preserve">Charlotte-Concord-Gastonia, NC-SC </t>
  </si>
  <si>
    <t xml:space="preserve">Chattanooga, TN-GA </t>
  </si>
  <si>
    <t xml:space="preserve">Chicago-Naperville-Elgin, IL-IN-WI </t>
  </si>
  <si>
    <t xml:space="preserve">Cincinnati, OH-KY-IN </t>
  </si>
  <si>
    <t xml:space="preserve">Cleveland-Elyria, OH </t>
  </si>
  <si>
    <t xml:space="preserve">Colorado Springs, CO </t>
  </si>
  <si>
    <t xml:space="preserve">Columbia, SC </t>
  </si>
  <si>
    <t xml:space="preserve">Columbus, OH </t>
  </si>
  <si>
    <t xml:space="preserve">Dallas-Fort Worth-Arlington, TX </t>
  </si>
  <si>
    <t xml:space="preserve">Dayton, OH </t>
  </si>
  <si>
    <t xml:space="preserve">Deltona-Daytona Beach-Ormond Beach, FL </t>
  </si>
  <si>
    <t xml:space="preserve">Denver-Aurora-Lakewood, CO </t>
  </si>
  <si>
    <t xml:space="preserve">Des Moines-West Des Moines, IA </t>
  </si>
  <si>
    <t xml:space="preserve">Detroit-Warren-Dearborn, MI </t>
  </si>
  <si>
    <t xml:space="preserve">Durham-Chapel Hill, NC </t>
  </si>
  <si>
    <t xml:space="preserve">El Paso, TX </t>
  </si>
  <si>
    <t xml:space="preserve">Fresno, CA </t>
  </si>
  <si>
    <t xml:space="preserve">Grand Rapids-Wyoming, MI </t>
  </si>
  <si>
    <t xml:space="preserve">Greensboro-High Point, NC </t>
  </si>
  <si>
    <t xml:space="preserve">Greenville-Anderson-Mauldin, SC </t>
  </si>
  <si>
    <t xml:space="preserve">Harrisburg-Carlisle, PA </t>
  </si>
  <si>
    <t>Hartford-West Hartford-East Hartford, CT</t>
  </si>
  <si>
    <t xml:space="preserve">Houston-The Woodlands-Sugar Land, TX </t>
  </si>
  <si>
    <t xml:space="preserve">Indianapolis-Carmel-Anderson, IN </t>
  </si>
  <si>
    <t xml:space="preserve">Jackson, MS </t>
  </si>
  <si>
    <t xml:space="preserve">Jacksonville, FL </t>
  </si>
  <si>
    <t xml:space="preserve">Kansas City, MO-KS </t>
  </si>
  <si>
    <t xml:space="preserve">Knoxville, TN </t>
  </si>
  <si>
    <t xml:space="preserve">Lakeland-Winter Haven, FL </t>
  </si>
  <si>
    <t xml:space="preserve">Las Vegas-Henderson-Paradise, NV </t>
  </si>
  <si>
    <t>Little Rock-North Little Rock-Conway, AR</t>
  </si>
  <si>
    <t xml:space="preserve">Los Angeles-Long Beach-Anaheim, CA </t>
  </si>
  <si>
    <t xml:space="preserve">Louisville/Jefferson County, KY-IN </t>
  </si>
  <si>
    <t xml:space="preserve">Madison, WI </t>
  </si>
  <si>
    <t xml:space="preserve">McAllen-Edinburg-Mission, TX </t>
  </si>
  <si>
    <t xml:space="preserve">Memphis, TN-MS-AR </t>
  </si>
  <si>
    <t>Miami-Fort Lauderdale-West Palm Beach, FL</t>
  </si>
  <si>
    <t xml:space="preserve">Milwaukee-Waukesha-West Allis, WI </t>
  </si>
  <si>
    <t>Minneapolis-St. Paul-Bloomington, MN-WI</t>
  </si>
  <si>
    <t>Nashville-Davidson--Murfreesboro--Franklin, TN</t>
  </si>
  <si>
    <t xml:space="preserve">New Haven-Milford, CT </t>
  </si>
  <si>
    <t xml:space="preserve">New Orleans-Metairie, LA </t>
  </si>
  <si>
    <t xml:space="preserve">New York-Newark-Jersey City, NY-NJ-PA </t>
  </si>
  <si>
    <t xml:space="preserve">North Port-Sarasota-Bradenton, FL </t>
  </si>
  <si>
    <t xml:space="preserve">Ogden-Clearfield, UT </t>
  </si>
  <si>
    <t xml:space="preserve">Oklahoma City, OK </t>
  </si>
  <si>
    <t xml:space="preserve">Omaha-Council Bluffs, NE-IA </t>
  </si>
  <si>
    <t xml:space="preserve">Orlando-Kissimmee-Sanford, FL </t>
  </si>
  <si>
    <t xml:space="preserve">Oxnard-Thousand Oaks-Ventura, CA </t>
  </si>
  <si>
    <t xml:space="preserve">Palm Bay-Melbourne-Titusville, FL </t>
  </si>
  <si>
    <t>Philadelphia-Camden-Wilmington, PA-NJ-DE</t>
  </si>
  <si>
    <t xml:space="preserve">Phoenix-Mesa-Scottsdale, AZ </t>
  </si>
  <si>
    <t xml:space="preserve">Pittsburgh, PA </t>
  </si>
  <si>
    <t xml:space="preserve">Portland-Vancouver-Hillsboro, OR-WA </t>
  </si>
  <si>
    <t xml:space="preserve">Providence-Warwick, RI-MA </t>
  </si>
  <si>
    <t xml:space="preserve">Provo-Orem, UT </t>
  </si>
  <si>
    <t xml:space="preserve">Raleigh, NC </t>
  </si>
  <si>
    <t xml:space="preserve">Richmond, VA </t>
  </si>
  <si>
    <t xml:space="preserve">Riverside-San Bernardino-Ontario, CA </t>
  </si>
  <si>
    <t xml:space="preserve">Rochester, NY </t>
  </si>
  <si>
    <t>Sacramento--Roseville--Arden-Arcade, CA</t>
  </si>
  <si>
    <t xml:space="preserve">Salt Lake City, UT </t>
  </si>
  <si>
    <t xml:space="preserve">San Antonio-New Braunfels, TX </t>
  </si>
  <si>
    <t xml:space="preserve">San Diego-Carlsbad, CA </t>
  </si>
  <si>
    <t xml:space="preserve">San Francisco-Oakland-Hayward, CA </t>
  </si>
  <si>
    <t xml:space="preserve">San Jose-Sunnyvale-Santa Clara, CA </t>
  </si>
  <si>
    <t xml:space="preserve">Scranton--Wilkes-Barre--Hazleton, PA </t>
  </si>
  <si>
    <t xml:space="preserve">Seattle-Tacoma-Bellevue, WA </t>
  </si>
  <si>
    <t xml:space="preserve">Spokane-Spokane Valley, WA </t>
  </si>
  <si>
    <t xml:space="preserve">Springfield, MA </t>
  </si>
  <si>
    <t xml:space="preserve">St. Louis, MO-IL </t>
  </si>
  <si>
    <t xml:space="preserve">Stockton-Lodi, CA </t>
  </si>
  <si>
    <t xml:space="preserve">Syracuse, NY </t>
  </si>
  <si>
    <t xml:space="preserve">Tampa-St. Petersburg-Clearwater, FL </t>
  </si>
  <si>
    <t xml:space="preserve">Toledo, OH </t>
  </si>
  <si>
    <t xml:space="preserve">Tucson, AZ </t>
  </si>
  <si>
    <t xml:space="preserve">Tulsa, OK </t>
  </si>
  <si>
    <t xml:space="preserve">Urban Honolulu, HI </t>
  </si>
  <si>
    <t>Virginia Beach-Norfolk-Newport News, VA-NC</t>
  </si>
  <si>
    <t>Washington-Arlington-Alexandria, DC-VA-M</t>
  </si>
  <si>
    <t xml:space="preserve">Wichita, KS </t>
  </si>
  <si>
    <t xml:space="preserve">Winston-Salem, NC </t>
  </si>
  <si>
    <t xml:space="preserve">Worcester, MA-CT </t>
  </si>
  <si>
    <t>Table W-25. US Metro Areas: Share of Renters with Cost Burdens by Income: 2019</t>
  </si>
  <si>
    <t>Notes: Moderately (severely) cost-burdened households pay more than 30% up to 50% (more than 50%) of household income for housing. Households with zero or negative income are assumed to be severely burdened, while households paying no cash rent are assumed to be unburdened.</t>
  </si>
  <si>
    <t>Table W-26. US Metro Areas: Number of Housing Cost-Burdened Renters: 2009–2019</t>
  </si>
  <si>
    <t>Table W-27. US Metro Areas: Share of Housing Cost-Burdened Renters: 2009–2019</t>
  </si>
  <si>
    <t>Table W-28. US Metro Areas: Basic Rental Housing Facts from the American Community Survey: 2019</t>
  </si>
  <si>
    <t>Number (Thousands)</t>
  </si>
  <si>
    <t>Share (Percent)</t>
  </si>
  <si>
    <t>Cost Burden (Share)</t>
  </si>
  <si>
    <t>20 or More Units</t>
  </si>
  <si>
    <t>Notes: Moderately (severely) cost-burdened households pay 30–50% (more than 50%) of income for housing. Households with zero or negative income are assumed to have severe burdens, while households paying no cash rent are assumed to be without burdens. Gross rents include rent and utilities. Manufactured housing includes other structures, such as boats, RVs, and automobiles. Contract rents exclude no-cash renters.</t>
  </si>
  <si>
    <t>Source: JCHS tabulations of US Census Bureau, American Community Survey 1-Year Estimates and Missouri Census Data Center data.</t>
  </si>
  <si>
    <t>Table W-29. US Metro Areas: Number of Rental Units by Monthly Contract Rent: 2009 and 2019</t>
  </si>
  <si>
    <t>Akron, OH</t>
  </si>
  <si>
    <t>Albany-Schenectady-Troy, NY</t>
  </si>
  <si>
    <t>Albuquerque, NM</t>
  </si>
  <si>
    <t>Allentown-Bethlehem-Easton, PA-NJ</t>
  </si>
  <si>
    <t>Atlanta-Sandy Springs-Roswell, GA</t>
  </si>
  <si>
    <t>Augusta-Richmond County, GA-SC</t>
  </si>
  <si>
    <t>Austin-Round Rock, TX</t>
  </si>
  <si>
    <t>Bakersfield, CA</t>
  </si>
  <si>
    <t>Baltimore-Columbia-Towson, MD</t>
  </si>
  <si>
    <t>Baton Rouge, LA</t>
  </si>
  <si>
    <t>Birmingham-Hoover, AL</t>
  </si>
  <si>
    <t>Boise City, ID</t>
  </si>
  <si>
    <t>Boston-Cambridge-Newton, MA-NH</t>
  </si>
  <si>
    <t>Bridgeport-Stamford-Norwalk, CT</t>
  </si>
  <si>
    <t>Buffalo-Cheektowaga-Niagara Falls, NY</t>
  </si>
  <si>
    <t>Cape Coral-Fort Myers, FL</t>
  </si>
  <si>
    <t>Charleston-North Charleston, SC</t>
  </si>
  <si>
    <t>Charlotte-Concord-Gastonia, NC-SC</t>
  </si>
  <si>
    <t>Chattanooga, TN-GA</t>
  </si>
  <si>
    <t>Chicago-Naperville-Elgin, IL-IN-WI</t>
  </si>
  <si>
    <t>Cincinnati, OH-KY-IN</t>
  </si>
  <si>
    <t>Cleveland-Elyria, OH</t>
  </si>
  <si>
    <t>Colorado Springs, CO</t>
  </si>
  <si>
    <t>Columbia, SC</t>
  </si>
  <si>
    <t>Columbus, OH</t>
  </si>
  <si>
    <t>Dallas-Fort Worth-Arlington, TX</t>
  </si>
  <si>
    <t>Dayton, OH</t>
  </si>
  <si>
    <t>Deltona-Daytona Beach-Ormond Beach, FL</t>
  </si>
  <si>
    <t>Denver-Aurora-Lakewood, CO</t>
  </si>
  <si>
    <t>Des Moines-West Des Moines, IA</t>
  </si>
  <si>
    <t>Detroit-Warren-Dearborn, MI</t>
  </si>
  <si>
    <t>Durham-Chapel Hill, NC</t>
  </si>
  <si>
    <t>El Paso, TX</t>
  </si>
  <si>
    <t>Fresno, CA</t>
  </si>
  <si>
    <t>Grand Rapids-Wyoming, MI</t>
  </si>
  <si>
    <t>Greensboro-High Point, NC</t>
  </si>
  <si>
    <t>Greenville-Anderson-Mauldin, SC</t>
  </si>
  <si>
    <t>Harrisburg-Carlisle, PA</t>
  </si>
  <si>
    <t>Houston-The Woodlands-Sugar Land, TX</t>
  </si>
  <si>
    <t>Indianapolis-Carmel-Anderson, IN</t>
  </si>
  <si>
    <t>Jackson, MS</t>
  </si>
  <si>
    <t>Jacksonville, FL</t>
  </si>
  <si>
    <t>Kansas City, MO-KS</t>
  </si>
  <si>
    <t>Knoxville, TN</t>
  </si>
  <si>
    <t>Lakeland-Winter Haven, FL</t>
  </si>
  <si>
    <t>Las Vegas-Henderson-Paradise, NV</t>
  </si>
  <si>
    <t>Los Angeles-Long Beach-Anaheim, CA</t>
  </si>
  <si>
    <t>Louisville/Jefferson County, KY-IN</t>
  </si>
  <si>
    <t>Madison, WI</t>
  </si>
  <si>
    <t>McAllen-Edinburg-Mission, TX</t>
  </si>
  <si>
    <t>Memphis, TN-MS-AR</t>
  </si>
  <si>
    <t>Milwaukee-Waukesha-West Allis, WI</t>
  </si>
  <si>
    <t>New Haven-Milford, CT</t>
  </si>
  <si>
    <t>New Orleans-Metairie, LA</t>
  </si>
  <si>
    <t>New York-Newark-Jersey City, NY-NJ-PA</t>
  </si>
  <si>
    <t>North Port-Sarasota-Bradenton, FL</t>
  </si>
  <si>
    <t>Ogden-Clearfield, UT</t>
  </si>
  <si>
    <t>Oklahoma City, OK</t>
  </si>
  <si>
    <t>Omaha-Council Bluffs, NE-IA</t>
  </si>
  <si>
    <t>Orlando-Kissimmee-Sanford, FL</t>
  </si>
  <si>
    <t>Oxnard-Thousand Oaks-Ventura, CA</t>
  </si>
  <si>
    <t>Palm Bay-Melbourne-Titusville, FL</t>
  </si>
  <si>
    <t>Philadelphia-Camden-Wilmington, PA-NJ-DE-MD</t>
  </si>
  <si>
    <t>Phoenix-Mesa-Scottsdale, AZ</t>
  </si>
  <si>
    <t>Pittsburgh, PA</t>
  </si>
  <si>
    <t>Portland-Vancouver-Hillsboro, OR-WA</t>
  </si>
  <si>
    <t>Providence-Warwick, RI-MA</t>
  </si>
  <si>
    <t>Provo-Orem, UT</t>
  </si>
  <si>
    <t>Raleigh, NC</t>
  </si>
  <si>
    <t>Richmond, VA</t>
  </si>
  <si>
    <t>Riverside-San Bernardino-Ontario, CA</t>
  </si>
  <si>
    <t>Rochester, NY</t>
  </si>
  <si>
    <t>St. Louis, MO-IL</t>
  </si>
  <si>
    <t>Salt Lake City, UT</t>
  </si>
  <si>
    <t>San Antonio-New Braunfels, TX</t>
  </si>
  <si>
    <t>San Diego-Carlsbad, CA</t>
  </si>
  <si>
    <t>San Francisco-Oakland-Hayward, CA</t>
  </si>
  <si>
    <t>San Jose-Sunnyvale-Santa Clara, CA</t>
  </si>
  <si>
    <t>Scranton--Wilkes-Barre--Hazleton, PA</t>
  </si>
  <si>
    <t>Seattle-Tacoma-Bellevue, WA</t>
  </si>
  <si>
    <t>Spokane-Spokane Valley, WA</t>
  </si>
  <si>
    <t>Springfield, MA</t>
  </si>
  <si>
    <t>Stockton-Lodi, CA</t>
  </si>
  <si>
    <t>Syracuse, NY</t>
  </si>
  <si>
    <t>Tampa-St. Petersburg-Clearwater, FL</t>
  </si>
  <si>
    <t>Toledo, OH</t>
  </si>
  <si>
    <t>Tucson, AZ</t>
  </si>
  <si>
    <t>Tulsa, OK</t>
  </si>
  <si>
    <t>Urban Honolulu, HI</t>
  </si>
  <si>
    <t>Washington-Arlington-Alexandria, DC-VA-MD-WV</t>
  </si>
  <si>
    <t>Wichita, KS</t>
  </si>
  <si>
    <t>Winston-Salem, NC</t>
  </si>
  <si>
    <t>Worcester, MA-CT</t>
  </si>
  <si>
    <t>Notes: Rental units may be occupied, vacant for rent, or rented but unoccupied. Contract rents exclude utility costs paid separately. Data are for the top 100 metros in 2019 only. Rents are adjusted for inflation using the CPI-U for All Items Less Shelter.</t>
  </si>
  <si>
    <t>Table W-30. US Metro Areas: Number and Share of Rental Units by Structure Type: 2019</t>
  </si>
  <si>
    <t>Notes: Rental units may be occupied, vacant for rent, or rented but unoccupied. Data are for the top 100 metros in 2019 only.</t>
  </si>
  <si>
    <t>Table W-31. US Metro Areas: Renter Households by Age, Race, and Household Income, 2019</t>
  </si>
  <si>
    <t>Under 35</t>
  </si>
  <si>
    <t>65 and Over</t>
  </si>
  <si>
    <t>$15,000– 29,999</t>
  </si>
  <si>
    <t>$30,000– 44,999</t>
  </si>
  <si>
    <t>$45,000– 74,999</t>
  </si>
  <si>
    <t>Note: White, Black, and Asian households are non-Hispanic. Hispanic households may be of any race.</t>
  </si>
  <si>
    <t>Source: JCHS tabulations of US Census Bureau, 2019 American Community Survey 1-Year PUMS Estimates and Missouri State Datacenter GeoCorr</t>
  </si>
  <si>
    <t>Table W-32. US Metro Areas: Rentership Rates by Age, Race, and Household Income, 2019</t>
  </si>
  <si>
    <t>Table W-33. US Metro Areas: Annual Change in Typical Rents and Home Values: 2015-2021</t>
  </si>
  <si>
    <t>Annual Change in Typical Rents in September (Percent)</t>
  </si>
  <si>
    <t>Annual Change in Typical Home Value in September (Percent)</t>
  </si>
  <si>
    <t>Albany, NY</t>
  </si>
  <si>
    <t>Allentown, PA</t>
  </si>
  <si>
    <t>Atlanta, GA</t>
  </si>
  <si>
    <t>Augusta, GA</t>
  </si>
  <si>
    <t>Austin, TX</t>
  </si>
  <si>
    <t>Baltimore, MD</t>
  </si>
  <si>
    <t>Birmingham, AL</t>
  </si>
  <si>
    <t>Boston, MA</t>
  </si>
  <si>
    <t>Buffalo, NY</t>
  </si>
  <si>
    <t>Charleston, SC</t>
  </si>
  <si>
    <t>Charlotte, NC</t>
  </si>
  <si>
    <t>Chicago, IL</t>
  </si>
  <si>
    <t>Cincinnati, OH</t>
  </si>
  <si>
    <t>Cleveland, OH</t>
  </si>
  <si>
    <t>Dallas-Fort Worth, TX</t>
  </si>
  <si>
    <t>Daytona Beach, FL</t>
  </si>
  <si>
    <t>Denver, CO</t>
  </si>
  <si>
    <t>Des Moines, IA</t>
  </si>
  <si>
    <t>Detroit, MI</t>
  </si>
  <si>
    <t>Fort Myers, FL</t>
  </si>
  <si>
    <t>Grand Rapids, MI</t>
  </si>
  <si>
    <t>Greensboro, NC</t>
  </si>
  <si>
    <t>Greenville, SC</t>
  </si>
  <si>
    <t>Harrisburg, PA</t>
  </si>
  <si>
    <t>Hartford, CT</t>
  </si>
  <si>
    <t>Houston, TX</t>
  </si>
  <si>
    <t>Indianapolis, IN</t>
  </si>
  <si>
    <t>Kansas City, MO</t>
  </si>
  <si>
    <t>Killeen, TX</t>
  </si>
  <si>
    <t>Lakeland, FL</t>
  </si>
  <si>
    <t>Las Vegas, NV</t>
  </si>
  <si>
    <t>Little Rock, AR</t>
  </si>
  <si>
    <t>Louisville-Jefferson County, KY</t>
  </si>
  <si>
    <t>McAllen, TX</t>
  </si>
  <si>
    <t>Melbourne, FL</t>
  </si>
  <si>
    <t>Memphis, TN</t>
  </si>
  <si>
    <t>Miami-Fort Lauderdale, FL</t>
  </si>
  <si>
    <t>Milwaukee, WI</t>
  </si>
  <si>
    <t>Minneapolis-St Paul, MN</t>
  </si>
  <si>
    <t>Nashville, TN</t>
  </si>
  <si>
    <t>New Haven, CT</t>
  </si>
  <si>
    <t>New Orleans, LA</t>
  </si>
  <si>
    <t>New York, NY</t>
  </si>
  <si>
    <t>Ogden, UT</t>
  </si>
  <si>
    <t>Omaha, NE</t>
  </si>
  <si>
    <t>Orlando, FL</t>
  </si>
  <si>
    <t>Philadelphia, PA</t>
  </si>
  <si>
    <t>Phoenix, AZ</t>
  </si>
  <si>
    <t>Portland, OR</t>
  </si>
  <si>
    <t>Providence, RI</t>
  </si>
  <si>
    <t>Provo, UT</t>
  </si>
  <si>
    <t>Riverside, CA</t>
  </si>
  <si>
    <t>Sacramento, CA</t>
  </si>
  <si>
    <t>San Antonio, TX</t>
  </si>
  <si>
    <t>San Diego, CA</t>
  </si>
  <si>
    <t>San Francisco, CA</t>
  </si>
  <si>
    <t>San Jose, CA</t>
  </si>
  <si>
    <t>Scranton, PA</t>
  </si>
  <si>
    <t>Seattle, WA</t>
  </si>
  <si>
    <t>Spokane, WA</t>
  </si>
  <si>
    <t>St. Louis, MO</t>
  </si>
  <si>
    <t>Stamford, CT</t>
  </si>
  <si>
    <t>Stockton, CA</t>
  </si>
  <si>
    <t/>
  </si>
  <si>
    <t>Tampa, FL</t>
  </si>
  <si>
    <t>Ventura, CA</t>
  </si>
  <si>
    <t>Virginia Beach, VA</t>
  </si>
  <si>
    <t>Washington, DC</t>
  </si>
  <si>
    <t>Worcester, MA</t>
  </si>
  <si>
    <t>Youngstown, OH</t>
  </si>
  <si>
    <t>Source: JCHS tabulations of Zillow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</si>
</sst>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3" formatCode="_(* #,##0.00_);_(* \(#,##0.00\);_(* &quot;-&quot;??_);_(@_)"/>
    <numFmt numFmtId="164" formatCode="0.0"/>
    <numFmt numFmtId="165" formatCode="_(* #,##0.0_);_(* \(#,##0.0\);_(* &quot;-&quot;??_);_(@_)"/>
    <numFmt numFmtId="166" formatCode="#,##0.0"/>
    <numFmt numFmtId="167" formatCode="_(* #,##0_);_(* \(#,##0\);_(* &quot;-&quot;??_);_(@_)"/>
    <numFmt numFmtId="168" formatCode="0.0%"/>
    <numFmt numFmtId="169" formatCode="General_)"/>
    <numFmt numFmtId="170" formatCode="#,##0,"/>
    <numFmt numFmtId="171" formatCode="##,#00,"/>
  </numFmts>
  <fonts count="41"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
      <sz val="14"/>
      <color theme="1"/>
      <name val="Calibri"/>
      <family val="2"/>
      <scheme val="minor"/>
    </font>
    <font>
      <b/>
      <sz val="11"/>
      <color theme="7" tint="-0.499984740745262"/>
      <name val="Calibri"/>
      <family val="2"/>
      <scheme val="minor"/>
    </font>
    <font>
      <b/>
      <sz val="16"/>
      <color theme="1"/>
      <name val="Calibri"/>
      <family val="2"/>
      <scheme val="minor"/>
    </font>
    <font>
      <b/>
      <sz val="14"/>
      <name val="Calibri"/>
      <family val="2"/>
      <scheme val="minor"/>
    </font>
    <font>
      <sz val="11"/>
      <name val="Calibri"/>
      <family val="2"/>
      <scheme val="minor"/>
    </font>
    <font>
      <b/>
      <sz val="11"/>
      <name val="Calibri"/>
      <family val="2"/>
      <scheme val="minor"/>
    </font>
    <font>
      <sz val="14"/>
      <color theme="1"/>
      <name val="Arial"/>
      <family val="2"/>
    </font>
    <font>
      <sz val="10"/>
      <color theme="1"/>
      <name val="Arial"/>
      <family val="2"/>
    </font>
    <font>
      <b/>
      <sz val="10"/>
      <color theme="1"/>
      <name val="Arial"/>
      <family val="2"/>
    </font>
    <font>
      <b/>
      <vertAlign val="superscript"/>
      <sz val="10"/>
      <color theme="1"/>
      <name val="Arial"/>
      <family val="2"/>
    </font>
    <font>
      <b/>
      <vertAlign val="superscript"/>
      <sz val="9"/>
      <color theme="1"/>
      <name val="Arial"/>
      <family val="2"/>
    </font>
    <font>
      <b/>
      <sz val="10"/>
      <name val="Arial"/>
      <family val="2"/>
    </font>
    <font>
      <b/>
      <vertAlign val="superscript"/>
      <sz val="10"/>
      <name val="Arial"/>
      <family val="2"/>
    </font>
    <font>
      <sz val="10"/>
      <name val="Arial"/>
      <family val="2"/>
    </font>
    <font>
      <sz val="12"/>
      <name val="Helv"/>
    </font>
    <font>
      <sz val="10"/>
      <color rgb="FF000000"/>
      <name val="Arial"/>
      <family val="2"/>
    </font>
    <font>
      <sz val="11"/>
      <color theme="1"/>
      <name val="Calibri"/>
      <family val="2"/>
    </font>
    <font>
      <b/>
      <sz val="11"/>
      <color theme="1"/>
      <name val="Calibri"/>
      <family val="2"/>
    </font>
    <font>
      <sz val="11"/>
      <color rgb="FF000000"/>
      <name val="Calibri"/>
      <family val="2"/>
    </font>
    <font>
      <b/>
      <sz val="11"/>
      <color rgb="FF000000"/>
      <name val="Calibri"/>
      <family val="2"/>
    </font>
    <font>
      <b/>
      <sz val="12"/>
      <color theme="1"/>
      <name val="Calibri"/>
      <family val="2"/>
      <scheme val="minor"/>
    </font>
    <font>
      <b/>
      <sz val="11"/>
      <color theme="5" tint="-0.499984740745262"/>
      <name val="Calibri"/>
      <family val="2"/>
      <scheme val="minor"/>
    </font>
    <font>
      <sz val="8"/>
      <name val="Calibri"/>
      <family val="2"/>
      <scheme val="minor"/>
    </font>
    <font>
      <sz val="11"/>
      <color theme="4" tint="-0.499984740745262"/>
      <name val="Calibri"/>
      <family val="2"/>
      <scheme val="minor"/>
    </font>
    <font>
      <sz val="11"/>
      <color rgb="FFFF0000"/>
      <name val="Calibri"/>
      <family val="2"/>
      <scheme val="minor"/>
    </font>
    <font>
      <b/>
      <sz val="16"/>
      <name val="Calibri"/>
      <family val="2"/>
      <scheme val="minor"/>
    </font>
    <font>
      <b/>
      <sz val="16"/>
      <color rgb="FF000000"/>
      <name val="Calibri"/>
      <family val="2"/>
    </font>
    <font>
      <b/>
      <i/>
      <sz val="11"/>
      <color theme="1"/>
      <name val="Calibri"/>
      <family val="2"/>
      <scheme val="minor"/>
    </font>
    <font>
      <b/>
      <sz val="11"/>
      <color rgb="FF203764"/>
      <name val="Calibri"/>
      <family val="2"/>
      <scheme val="minor"/>
    </font>
    <font>
      <b/>
      <u/>
      <sz val="11"/>
      <color rgb="FF203764"/>
      <name val="Calibri"/>
      <family val="2"/>
      <scheme val="minor"/>
    </font>
    <font>
      <b/>
      <sz val="11"/>
      <color rgb="FF806000"/>
      <name val="Calibri"/>
      <family val="2"/>
      <scheme val="minor"/>
    </font>
    <font>
      <b/>
      <u/>
      <sz val="11"/>
      <color rgb="FF806000"/>
      <name val="Calibri"/>
      <family val="2"/>
      <scheme val="minor"/>
    </font>
    <font>
      <b/>
      <sz val="11"/>
      <color theme="1"/>
      <name val="Times New Roman"/>
      <family val="1"/>
    </font>
    <font>
      <b/>
      <sz val="11"/>
      <color rgb="FFBF4F27"/>
      <name val="Calibri"/>
      <family val="2"/>
      <scheme val="minor"/>
    </font>
    <font>
      <b/>
      <u/>
      <sz val="11"/>
      <color rgb="FFBF4F27"/>
      <name val="Calibri"/>
      <family val="2"/>
      <scheme val="minor"/>
    </font>
  </fonts>
  <fills count="19">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6" tint="0.59999389629810485"/>
        <bgColor indexed="65"/>
      </patternFill>
    </fill>
    <fill>
      <patternFill patternType="solid">
        <fgColor theme="8"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4B084"/>
        <bgColor rgb="FF000000"/>
      </patternFill>
    </fill>
    <fill>
      <patternFill patternType="solid">
        <fgColor rgb="FFFCE4D6"/>
        <bgColor rgb="FF000000"/>
      </patternFill>
    </fill>
    <fill>
      <patternFill patternType="solid">
        <fgColor rgb="FFD0CECE"/>
        <bgColor rgb="FF000000"/>
      </patternFill>
    </fill>
    <fill>
      <patternFill patternType="solid">
        <fgColor rgb="FFD0CECE"/>
        <bgColor indexed="64"/>
      </patternFill>
    </fill>
  </fills>
  <borders count="162">
    <border>
      <left/>
      <right/>
      <top/>
      <bottom/>
      <diagonal/>
    </border>
    <border>
      <left/>
      <right/>
      <top/>
      <bottom style="thick">
        <color theme="4"/>
      </bottom>
      <diagonal/>
    </border>
    <border>
      <left style="medium">
        <color auto="1"/>
      </left>
      <right/>
      <top style="medium">
        <color auto="1"/>
      </top>
      <bottom/>
      <diagonal/>
    </border>
    <border>
      <left style="double">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right style="medium">
        <color indexed="64"/>
      </right>
      <top style="medium">
        <color indexed="64"/>
      </top>
      <bottom style="thin">
        <color auto="1"/>
      </bottom>
      <diagonal/>
    </border>
    <border>
      <left style="medium">
        <color auto="1"/>
      </left>
      <right/>
      <top/>
      <bottom/>
      <diagonal/>
    </border>
    <border>
      <left style="double">
        <color auto="1"/>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double">
        <color auto="1"/>
      </right>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double">
        <color auto="1"/>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auto="1"/>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bottom style="thin">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double">
        <color auto="1"/>
      </right>
      <top style="medium">
        <color indexed="64"/>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indexed="64"/>
      </left>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thin">
        <color indexed="64"/>
      </left>
      <right style="double">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auto="1"/>
      </left>
      <right style="thin">
        <color indexed="64"/>
      </right>
      <top style="thin">
        <color indexed="64"/>
      </top>
      <bottom style="medium">
        <color indexed="64"/>
      </bottom>
      <diagonal/>
    </border>
    <border>
      <left style="double">
        <color auto="1"/>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indexed="64"/>
      </left>
      <right/>
      <top style="thin">
        <color indexed="64"/>
      </top>
      <bottom/>
      <diagonal/>
    </border>
    <border>
      <left style="double">
        <color auto="1"/>
      </left>
      <right/>
      <top style="medium">
        <color indexed="64"/>
      </top>
      <bottom/>
      <diagonal/>
    </border>
    <border>
      <left style="thin">
        <color auto="1"/>
      </left>
      <right/>
      <top style="medium">
        <color indexed="64"/>
      </top>
      <bottom/>
      <diagonal/>
    </border>
    <border>
      <left style="medium">
        <color indexed="64"/>
      </left>
      <right/>
      <top style="thin">
        <color auto="1"/>
      </top>
      <bottom/>
      <diagonal/>
    </border>
    <border>
      <left style="medium">
        <color indexed="64"/>
      </left>
      <right/>
      <top style="thin">
        <color indexed="64"/>
      </top>
      <bottom style="medium">
        <color indexed="64"/>
      </bottom>
      <diagonal/>
    </border>
    <border>
      <left style="double">
        <color auto="1"/>
      </left>
      <right/>
      <top style="thin">
        <color indexed="64"/>
      </top>
      <bottom style="medium">
        <color indexed="64"/>
      </bottom>
      <diagonal/>
    </border>
    <border>
      <left style="thin">
        <color auto="1"/>
      </left>
      <right/>
      <top style="medium">
        <color auto="1"/>
      </top>
      <bottom style="thin">
        <color auto="1"/>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thin">
        <color auto="1"/>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medium">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rgb="FF000000"/>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rgb="FF000000"/>
      </top>
      <bottom style="thin">
        <color rgb="FF000000"/>
      </bottom>
      <diagonal/>
    </border>
    <border>
      <left style="medium">
        <color indexed="64"/>
      </left>
      <right style="medium">
        <color auto="1"/>
      </right>
      <top/>
      <bottom style="medium">
        <color indexed="64"/>
      </bottom>
      <diagonal/>
    </border>
    <border>
      <left style="medium">
        <color auto="1"/>
      </left>
      <right style="thin">
        <color auto="1"/>
      </right>
      <top/>
      <bottom style="thin">
        <color auto="1"/>
      </bottom>
      <diagonal/>
    </border>
    <border>
      <left style="medium">
        <color auto="1"/>
      </left>
      <right style="thin">
        <color indexed="64"/>
      </right>
      <top style="medium">
        <color auto="1"/>
      </top>
      <bottom/>
      <diagonal/>
    </border>
    <border>
      <left style="medium">
        <color auto="1"/>
      </left>
      <right style="thin">
        <color indexed="64"/>
      </right>
      <top/>
      <bottom style="medium">
        <color indexed="64"/>
      </bottom>
      <diagonal/>
    </border>
    <border>
      <left style="medium">
        <color auto="1"/>
      </left>
      <right/>
      <top style="thin">
        <color theme="1"/>
      </top>
      <bottom/>
      <diagonal/>
    </border>
    <border>
      <left style="thin">
        <color theme="1"/>
      </left>
      <right/>
      <top style="thin">
        <color theme="1"/>
      </top>
      <bottom/>
      <diagonal/>
    </border>
    <border>
      <left style="thin">
        <color theme="1"/>
      </left>
      <right style="medium">
        <color auto="1"/>
      </right>
      <top style="thin">
        <color theme="1"/>
      </top>
      <bottom/>
      <diagonal/>
    </border>
    <border>
      <left style="medium">
        <color auto="1"/>
      </left>
      <right/>
      <top style="thin">
        <color theme="1"/>
      </top>
      <bottom style="medium">
        <color auto="1"/>
      </bottom>
      <diagonal/>
    </border>
    <border>
      <left style="thin">
        <color theme="1"/>
      </left>
      <right/>
      <top style="thin">
        <color theme="1"/>
      </top>
      <bottom style="medium">
        <color auto="1"/>
      </bottom>
      <diagonal/>
    </border>
    <border>
      <left style="thin">
        <color theme="1"/>
      </left>
      <right style="medium">
        <color auto="1"/>
      </right>
      <top style="thin">
        <color theme="1"/>
      </top>
      <bottom style="medium">
        <color auto="1"/>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double">
        <color auto="1"/>
      </right>
      <top style="thin">
        <color indexed="64"/>
      </top>
      <bottom style="thin">
        <color indexed="64"/>
      </bottom>
      <diagonal/>
    </border>
    <border>
      <left style="medium">
        <color auto="1"/>
      </left>
      <right style="thin">
        <color auto="1"/>
      </right>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auto="1"/>
      </left>
      <right style="medium">
        <color indexed="64"/>
      </right>
      <top/>
      <bottom style="medium">
        <color indexed="64"/>
      </bottom>
      <diagonal/>
    </border>
    <border>
      <left/>
      <right/>
      <top/>
      <bottom style="thin">
        <color indexed="64"/>
      </bottom>
      <diagonal/>
    </border>
    <border>
      <left/>
      <right style="thin">
        <color auto="1"/>
      </right>
      <top/>
      <bottom style="medium">
        <color indexed="64"/>
      </bottom>
      <diagonal/>
    </border>
    <border>
      <left style="medium">
        <color indexed="64"/>
      </left>
      <right/>
      <top/>
      <bottom style="medium">
        <color rgb="FF000000"/>
      </bottom>
      <diagonal/>
    </border>
    <border>
      <left/>
      <right style="double">
        <color rgb="FF000000"/>
      </right>
      <top style="medium">
        <color indexed="64"/>
      </top>
      <bottom style="thin">
        <color indexed="64"/>
      </bottom>
      <diagonal/>
    </border>
    <border>
      <left/>
      <right style="double">
        <color indexed="64"/>
      </right>
      <top/>
      <bottom style="thin">
        <color indexed="64"/>
      </bottom>
      <diagonal/>
    </border>
    <border>
      <left/>
      <right/>
      <top style="medium">
        <color auto="1"/>
      </top>
      <bottom style="thin">
        <color rgb="FF000000"/>
      </bottom>
      <diagonal/>
    </border>
    <border>
      <left style="medium">
        <color indexed="64"/>
      </left>
      <right style="thin">
        <color rgb="FF000000"/>
      </right>
      <top/>
      <bottom style="thin">
        <color rgb="FF000000"/>
      </bottom>
      <diagonal/>
    </border>
    <border>
      <left style="thin">
        <color rgb="FF000000"/>
      </left>
      <right/>
      <top/>
      <bottom style="thin">
        <color indexed="64"/>
      </bottom>
      <diagonal/>
    </border>
    <border>
      <left style="thin">
        <color rgb="FF000000"/>
      </left>
      <right/>
      <top/>
      <bottom style="thin">
        <color rgb="FF000000"/>
      </bottom>
      <diagonal/>
    </border>
    <border>
      <left/>
      <right/>
      <top style="medium">
        <color auto="1"/>
      </top>
      <bottom style="medium">
        <color auto="1"/>
      </bottom>
      <diagonal/>
    </border>
    <border>
      <left style="medium">
        <color indexed="64"/>
      </left>
      <right/>
      <top style="medium">
        <color indexed="64"/>
      </top>
      <bottom style="medium">
        <color auto="1"/>
      </bottom>
      <diagonal/>
    </border>
    <border>
      <left/>
      <right/>
      <top/>
      <bottom style="thin">
        <color rgb="FF000000"/>
      </bottom>
      <diagonal/>
    </border>
    <border>
      <left/>
      <right style="thin">
        <color rgb="FF000000"/>
      </right>
      <top/>
      <bottom style="thin">
        <color rgb="FF000000"/>
      </bottom>
      <diagonal/>
    </border>
    <border>
      <left/>
      <right style="double">
        <color indexed="64"/>
      </right>
      <top style="medium">
        <color auto="1"/>
      </top>
      <bottom style="medium">
        <color auto="1"/>
      </bottom>
      <diagonal/>
    </border>
    <border>
      <left style="medium">
        <color indexed="64"/>
      </left>
      <right style="double">
        <color indexed="64"/>
      </right>
      <top/>
      <bottom style="thin">
        <color auto="1"/>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style="double">
        <color indexed="64"/>
      </right>
      <top/>
      <bottom style="medium">
        <color indexed="64"/>
      </bottom>
      <diagonal/>
    </border>
    <border>
      <left/>
      <right style="thin">
        <color rgb="FF000000"/>
      </right>
      <top style="thin">
        <color rgb="FF000000"/>
      </top>
      <bottom style="medium">
        <color indexed="64"/>
      </bottom>
      <diagonal/>
    </border>
    <border>
      <left style="thin">
        <color rgb="FF000000"/>
      </left>
      <right style="double">
        <color indexed="64"/>
      </right>
      <top style="thin">
        <color rgb="FF000000"/>
      </top>
      <bottom style="medium">
        <color indexed="64"/>
      </bottom>
      <diagonal/>
    </border>
    <border>
      <left style="thin">
        <color rgb="FF000000"/>
      </left>
      <right style="double">
        <color indexed="64"/>
      </right>
      <top style="thin">
        <color rgb="FF000000"/>
      </top>
      <bottom style="thin">
        <color rgb="FF000000"/>
      </bottom>
      <diagonal/>
    </border>
    <border>
      <left/>
      <right style="double">
        <color indexed="64"/>
      </right>
      <top style="medium">
        <color auto="1"/>
      </top>
      <bottom style="thin">
        <color rgb="FF000000"/>
      </bottom>
      <diagonal/>
    </border>
    <border>
      <left style="medium">
        <color auto="1"/>
      </left>
      <right style="double">
        <color indexed="64"/>
      </right>
      <top style="medium">
        <color auto="1"/>
      </top>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double">
        <color indexed="64"/>
      </right>
      <top/>
      <bottom style="medium">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rgb="FF000000"/>
      </left>
      <right style="double">
        <color indexed="64"/>
      </right>
      <top style="medium">
        <color indexed="64"/>
      </top>
      <bottom style="medium">
        <color indexed="64"/>
      </bottom>
      <diagonal/>
    </border>
    <border>
      <left style="thin">
        <color indexed="64"/>
      </left>
      <right style="double">
        <color indexed="64"/>
      </right>
      <top/>
      <bottom/>
      <diagonal/>
    </border>
    <border>
      <left style="medium">
        <color indexed="64"/>
      </left>
      <right style="double">
        <color indexed="64"/>
      </right>
      <top style="medium">
        <color indexed="64"/>
      </top>
      <bottom style="thin">
        <color auto="1"/>
      </bottom>
      <diagonal/>
    </border>
    <border>
      <left style="double">
        <color auto="1"/>
      </left>
      <right style="double">
        <color indexed="64"/>
      </right>
      <top style="medium">
        <color indexed="64"/>
      </top>
      <bottom style="thin">
        <color auto="1"/>
      </bottom>
      <diagonal/>
    </border>
    <border>
      <left/>
      <right/>
      <top style="thin">
        <color rgb="FF000000"/>
      </top>
      <bottom style="thin">
        <color indexed="64"/>
      </bottom>
      <diagonal/>
    </border>
    <border>
      <left style="thin">
        <color rgb="FF000000"/>
      </left>
      <right style="medium">
        <color indexed="64"/>
      </right>
      <top/>
      <bottom style="thin">
        <color rgb="FF000000"/>
      </bottom>
      <diagonal/>
    </border>
    <border>
      <left style="medium">
        <color indexed="64"/>
      </left>
      <right style="double">
        <color indexed="64"/>
      </right>
      <top style="thin">
        <color auto="1"/>
      </top>
      <bottom/>
      <diagonal/>
    </border>
    <border>
      <left style="thin">
        <color rgb="FF000000"/>
      </left>
      <right style="double">
        <color indexed="64"/>
      </right>
      <top style="thin">
        <color rgb="FF000000"/>
      </top>
      <bottom/>
      <diagonal/>
    </border>
    <border>
      <left style="thin">
        <color rgb="FF000000"/>
      </left>
      <right style="double">
        <color indexed="64"/>
      </right>
      <top/>
      <bottom style="thin">
        <color rgb="FF000000"/>
      </bottom>
      <diagonal/>
    </border>
    <border>
      <left/>
      <right style="medium">
        <color indexed="64"/>
      </right>
      <top style="thin">
        <color rgb="FF000000"/>
      </top>
      <bottom/>
      <diagonal/>
    </border>
    <border>
      <left style="medium">
        <color indexed="64"/>
      </left>
      <right style="thin">
        <color indexed="64"/>
      </right>
      <top/>
      <bottom style="thin">
        <color rgb="FF000000"/>
      </bottom>
      <diagonal/>
    </border>
    <border>
      <left style="medium">
        <color indexed="64"/>
      </left>
      <right/>
      <top style="thin">
        <color rgb="FF000000"/>
      </top>
      <bottom style="thin">
        <color indexed="64"/>
      </bottom>
      <diagonal/>
    </border>
    <border>
      <left style="double">
        <color indexed="64"/>
      </left>
      <right style="medium">
        <color indexed="64"/>
      </right>
      <top style="medium">
        <color auto="1"/>
      </top>
      <bottom/>
      <diagonal/>
    </border>
    <border>
      <left style="double">
        <color indexed="64"/>
      </left>
      <right style="medium">
        <color indexed="64"/>
      </right>
      <top/>
      <bottom style="thin">
        <color indexed="64"/>
      </bottom>
      <diagonal/>
    </border>
    <border>
      <left style="medium">
        <color rgb="FF000000"/>
      </left>
      <right style="thin">
        <color indexed="64"/>
      </right>
      <top style="medium">
        <color rgb="FF000000"/>
      </top>
      <bottom/>
      <diagonal/>
    </border>
    <border>
      <left style="thin">
        <color indexed="64"/>
      </left>
      <right style="thin">
        <color indexed="64"/>
      </right>
      <top style="medium">
        <color rgb="FF000000"/>
      </top>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auto="1"/>
      </right>
      <top/>
      <bottom style="thin">
        <color auto="1"/>
      </bottom>
      <diagonal/>
    </border>
    <border>
      <left style="thin">
        <color indexed="64"/>
      </left>
      <right style="medium">
        <color rgb="FF000000"/>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medium">
        <color rgb="FF000000"/>
      </right>
      <top style="medium">
        <color rgb="FF000000"/>
      </top>
      <bottom/>
      <diagonal/>
    </border>
    <border>
      <left style="thin">
        <color auto="1"/>
      </left>
      <right style="medium">
        <color rgb="FF000000"/>
      </right>
      <top/>
      <bottom style="thin">
        <color auto="1"/>
      </bottom>
      <diagonal/>
    </border>
    <border>
      <left style="thin">
        <color indexed="64"/>
      </left>
      <right style="medium">
        <color rgb="FF000000"/>
      </right>
      <top style="thin">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indexed="64"/>
      </right>
      <top style="medium">
        <color rgb="FF000000"/>
      </top>
      <bottom style="thin">
        <color indexed="64"/>
      </bottom>
      <diagonal/>
    </border>
    <border>
      <left/>
      <right style="thin">
        <color auto="1"/>
      </right>
      <top style="medium">
        <color rgb="FF000000"/>
      </top>
      <bottom style="thin">
        <color auto="1"/>
      </bottom>
      <diagonal/>
    </border>
    <border>
      <left style="thin">
        <color auto="1"/>
      </left>
      <right style="medium">
        <color auto="1"/>
      </right>
      <top style="medium">
        <color rgb="FF000000"/>
      </top>
      <bottom style="thin">
        <color auto="1"/>
      </bottom>
      <diagonal/>
    </border>
    <border>
      <left/>
      <right style="thin">
        <color indexed="64"/>
      </right>
      <top style="thin">
        <color indexed="64"/>
      </top>
      <bottom style="medium">
        <color rgb="FF000000"/>
      </bottom>
      <diagonal/>
    </border>
    <border>
      <left style="thin">
        <color indexed="64"/>
      </left>
      <right style="medium">
        <color indexed="64"/>
      </right>
      <top style="thin">
        <color indexed="64"/>
      </top>
      <bottom style="medium">
        <color rgb="FF000000"/>
      </bottom>
      <diagonal/>
    </border>
    <border>
      <left style="medium">
        <color rgb="FF000000"/>
      </left>
      <right style="thin">
        <color rgb="FF000000"/>
      </right>
      <top/>
      <bottom style="thin">
        <color rgb="FF000000"/>
      </bottom>
      <diagonal/>
    </border>
  </borders>
  <cellStyleXfs count="9">
    <xf numFmtId="0" fontId="0" fillId="0" borderId="0"/>
    <xf numFmtId="43" fontId="1" fillId="0" borderId="0" applyFont="0" applyFill="0" applyBorder="0" applyAlignment="0" applyProtection="0"/>
    <xf numFmtId="0" fontId="2" fillId="0" borderId="1" applyNumberFormat="0" applyFill="0" applyAlignment="0" applyProtection="0"/>
    <xf numFmtId="0" fontId="4" fillId="0" borderId="0" applyNumberFormat="0" applyFill="0" applyBorder="0" applyAlignment="0" applyProtection="0"/>
    <xf numFmtId="0" fontId="2" fillId="0" borderId="1" applyNumberFormat="0" applyFont="0" applyFill="0" applyBorder="0" applyAlignment="0" applyProtection="0"/>
    <xf numFmtId="0" fontId="1" fillId="7" borderId="0" applyNumberFormat="0" applyBorder="0" applyAlignment="0" applyProtection="0"/>
    <xf numFmtId="9" fontId="1" fillId="0" borderId="0" applyFont="0" applyFill="0" applyBorder="0" applyAlignment="0" applyProtection="0"/>
    <xf numFmtId="0" fontId="19" fillId="0" borderId="0"/>
    <xf numFmtId="169" fontId="20" fillId="0" borderId="0"/>
  </cellStyleXfs>
  <cellXfs count="751">
    <xf numFmtId="0" fontId="0" fillId="0" borderId="0" xfId="0"/>
    <xf numFmtId="0" fontId="4" fillId="0" borderId="0" xfId="3"/>
    <xf numFmtId="0" fontId="3" fillId="3" borderId="17" xfId="0" applyFont="1" applyFill="1" applyBorder="1" applyAlignment="1">
      <alignment horizontal="center" wrapText="1"/>
    </xf>
    <xf numFmtId="0" fontId="3" fillId="3" borderId="18" xfId="0" applyFont="1" applyFill="1" applyBorder="1" applyAlignment="1">
      <alignment horizontal="center" wrapText="1"/>
    </xf>
    <xf numFmtId="0" fontId="3" fillId="3" borderId="19" xfId="0" applyFont="1" applyFill="1" applyBorder="1" applyAlignment="1">
      <alignment horizontal="center" wrapText="1"/>
    </xf>
    <xf numFmtId="0" fontId="3" fillId="3" borderId="21" xfId="0" applyFont="1" applyFill="1" applyBorder="1" applyAlignment="1">
      <alignment horizontal="center" wrapText="1"/>
    </xf>
    <xf numFmtId="3" fontId="0" fillId="4" borderId="23" xfId="0" applyNumberFormat="1" applyFill="1" applyBorder="1" applyAlignment="1">
      <alignment wrapText="1"/>
    </xf>
    <xf numFmtId="164" fontId="0" fillId="4" borderId="24" xfId="0" applyNumberFormat="1" applyFill="1" applyBorder="1"/>
    <xf numFmtId="3" fontId="0" fillId="4" borderId="24" xfId="0" applyNumberFormat="1" applyFill="1" applyBorder="1" applyAlignment="1">
      <alignment wrapText="1"/>
    </xf>
    <xf numFmtId="165" fontId="1" fillId="4" borderId="24" xfId="1" applyNumberFormat="1" applyFont="1" applyFill="1" applyBorder="1"/>
    <xf numFmtId="165" fontId="1" fillId="4" borderId="22" xfId="1" applyNumberFormat="1" applyFont="1" applyFill="1" applyBorder="1"/>
    <xf numFmtId="165" fontId="1" fillId="4" borderId="25" xfId="1" applyNumberFormat="1" applyFont="1" applyFill="1" applyBorder="1"/>
    <xf numFmtId="3" fontId="0" fillId="4" borderId="26" xfId="0" applyNumberFormat="1" applyFill="1" applyBorder="1" applyAlignment="1">
      <alignment wrapText="1"/>
    </xf>
    <xf numFmtId="164" fontId="0" fillId="4" borderId="27" xfId="0" applyNumberFormat="1" applyFill="1" applyBorder="1"/>
    <xf numFmtId="3" fontId="0" fillId="0" borderId="29" xfId="0" applyNumberFormat="1" applyBorder="1"/>
    <xf numFmtId="164" fontId="0" fillId="0" borderId="10" xfId="0" applyNumberFormat="1" applyBorder="1"/>
    <xf numFmtId="3" fontId="0" fillId="0" borderId="10" xfId="0" applyNumberFormat="1" applyBorder="1"/>
    <xf numFmtId="165" fontId="0" fillId="0" borderId="10" xfId="0" applyNumberFormat="1" applyBorder="1"/>
    <xf numFmtId="165" fontId="0" fillId="0" borderId="28" xfId="0" applyNumberFormat="1" applyBorder="1"/>
    <xf numFmtId="165" fontId="0" fillId="0" borderId="30" xfId="0" applyNumberFormat="1" applyBorder="1"/>
    <xf numFmtId="3" fontId="0" fillId="0" borderId="31" xfId="0" applyNumberFormat="1" applyBorder="1"/>
    <xf numFmtId="164" fontId="0" fillId="0" borderId="13" xfId="0" applyNumberFormat="1" applyBorder="1"/>
    <xf numFmtId="3" fontId="0" fillId="0" borderId="33" xfId="0" applyNumberFormat="1" applyBorder="1"/>
    <xf numFmtId="164" fontId="0" fillId="0" borderId="17" xfId="0" applyNumberFormat="1" applyBorder="1"/>
    <xf numFmtId="3" fontId="0" fillId="0" borderId="17" xfId="0" applyNumberFormat="1" applyBorder="1"/>
    <xf numFmtId="165" fontId="0" fillId="0" borderId="17" xfId="0" applyNumberFormat="1" applyBorder="1"/>
    <xf numFmtId="165" fontId="0" fillId="0" borderId="32" xfId="0" applyNumberFormat="1" applyBorder="1"/>
    <xf numFmtId="165" fontId="0" fillId="0" borderId="19" xfId="0" applyNumberFormat="1" applyBorder="1"/>
    <xf numFmtId="3" fontId="0" fillId="0" borderId="18" xfId="0" applyNumberFormat="1" applyBorder="1"/>
    <xf numFmtId="164" fontId="0" fillId="0" borderId="21" xfId="0" applyNumberFormat="1" applyBorder="1"/>
    <xf numFmtId="0" fontId="0" fillId="0" borderId="0" xfId="0" applyAlignment="1">
      <alignment wrapText="1"/>
    </xf>
    <xf numFmtId="3" fontId="0" fillId="0" borderId="0" xfId="0" applyNumberFormat="1"/>
    <xf numFmtId="0" fontId="6" fillId="0" borderId="0" xfId="0" applyFont="1"/>
    <xf numFmtId="0" fontId="3" fillId="9" borderId="8" xfId="0" applyFont="1" applyFill="1" applyBorder="1" applyAlignment="1">
      <alignment horizontal="center" vertical="center" wrapText="1"/>
    </xf>
    <xf numFmtId="0" fontId="3" fillId="9" borderId="36" xfId="0" applyFont="1" applyFill="1" applyBorder="1" applyAlignment="1">
      <alignment horizontal="center" vertical="center" wrapText="1"/>
    </xf>
    <xf numFmtId="3" fontId="0" fillId="0" borderId="37" xfId="0" applyNumberFormat="1" applyBorder="1" applyAlignment="1">
      <alignment horizontal="center" vertical="center"/>
    </xf>
    <xf numFmtId="3" fontId="0" fillId="0" borderId="38" xfId="0" applyNumberFormat="1" applyBorder="1" applyAlignment="1">
      <alignment horizontal="center" vertical="center"/>
    </xf>
    <xf numFmtId="166" fontId="0" fillId="0" borderId="37" xfId="0" applyNumberFormat="1" applyBorder="1" applyAlignment="1">
      <alignment horizontal="center" vertical="center"/>
    </xf>
    <xf numFmtId="166" fontId="0" fillId="0" borderId="38" xfId="0" applyNumberFormat="1" applyBorder="1" applyAlignment="1">
      <alignment horizontal="center" vertical="center"/>
    </xf>
    <xf numFmtId="3" fontId="0" fillId="0" borderId="8" xfId="0" applyNumberFormat="1" applyBorder="1" applyAlignment="1">
      <alignment horizontal="center" vertical="center"/>
    </xf>
    <xf numFmtId="3" fontId="0" fillId="0" borderId="36" xfId="0" applyNumberFormat="1" applyBorder="1" applyAlignment="1">
      <alignment horizontal="center" vertical="center"/>
    </xf>
    <xf numFmtId="166" fontId="0" fillId="0" borderId="8" xfId="0" applyNumberFormat="1" applyBorder="1" applyAlignment="1">
      <alignment horizontal="center" vertical="center"/>
    </xf>
    <xf numFmtId="166" fontId="0" fillId="0" borderId="36" xfId="0" applyNumberFormat="1" applyBorder="1" applyAlignment="1">
      <alignment horizontal="center" vertical="center"/>
    </xf>
    <xf numFmtId="3" fontId="0" fillId="0" borderId="41" xfId="0" applyNumberFormat="1" applyBorder="1" applyAlignment="1">
      <alignment horizontal="center" vertical="center"/>
    </xf>
    <xf numFmtId="3" fontId="0" fillId="0" borderId="32" xfId="0" applyNumberFormat="1" applyBorder="1" applyAlignment="1">
      <alignment horizontal="center" vertical="center"/>
    </xf>
    <xf numFmtId="166" fontId="0" fillId="0" borderId="41" xfId="0" applyNumberFormat="1" applyBorder="1" applyAlignment="1">
      <alignment horizontal="center" vertical="center"/>
    </xf>
    <xf numFmtId="166" fontId="0" fillId="0" borderId="32" xfId="0" applyNumberFormat="1" applyBorder="1" applyAlignment="1">
      <alignment horizontal="center" vertical="center"/>
    </xf>
    <xf numFmtId="0" fontId="3" fillId="0" borderId="0" xfId="0" applyFont="1"/>
    <xf numFmtId="0" fontId="0" fillId="0" borderId="2" xfId="0" applyBorder="1" applyAlignment="1">
      <alignment horizontal="center" vertical="center"/>
    </xf>
    <xf numFmtId="0" fontId="0" fillId="0" borderId="39" xfId="0" applyBorder="1" applyAlignment="1">
      <alignment horizontal="center" vertical="center"/>
    </xf>
    <xf numFmtId="0" fontId="3" fillId="9" borderId="44" xfId="0" applyFont="1" applyFill="1" applyBorder="1" applyAlignment="1">
      <alignment horizontal="center" vertical="center" wrapText="1"/>
    </xf>
    <xf numFmtId="166" fontId="0" fillId="0" borderId="45" xfId="0" applyNumberFormat="1" applyBorder="1" applyAlignment="1">
      <alignment horizontal="center" vertical="center"/>
    </xf>
    <xf numFmtId="166" fontId="0" fillId="0" borderId="44" xfId="0" applyNumberFormat="1" applyBorder="1" applyAlignment="1">
      <alignment horizontal="center" vertical="center"/>
    </xf>
    <xf numFmtId="0" fontId="0" fillId="0" borderId="40" xfId="0" applyBorder="1" applyAlignment="1">
      <alignment horizontal="center" vertical="center"/>
    </xf>
    <xf numFmtId="166" fontId="0" fillId="0" borderId="21" xfId="0" applyNumberFormat="1" applyBorder="1" applyAlignment="1">
      <alignment horizontal="center" vertical="center"/>
    </xf>
    <xf numFmtId="0" fontId="0" fillId="0" borderId="0" xfId="0" applyAlignment="1">
      <alignment horizontal="center"/>
    </xf>
    <xf numFmtId="0" fontId="7" fillId="0" borderId="0" xfId="0" applyFont="1"/>
    <xf numFmtId="0" fontId="8" fillId="0" borderId="0" xfId="0" applyFont="1"/>
    <xf numFmtId="3" fontId="0" fillId="0" borderId="10" xfId="0" applyNumberFormat="1" applyBorder="1" applyAlignment="1">
      <alignment horizontal="center"/>
    </xf>
    <xf numFmtId="167" fontId="0" fillId="0" borderId="10" xfId="1" applyNumberFormat="1" applyFont="1" applyBorder="1" applyAlignment="1">
      <alignment vertical="center" wrapText="1"/>
    </xf>
    <xf numFmtId="167" fontId="0" fillId="0" borderId="10" xfId="1" applyNumberFormat="1" applyFont="1" applyBorder="1"/>
    <xf numFmtId="167" fontId="0" fillId="0" borderId="10" xfId="0" applyNumberFormat="1" applyBorder="1"/>
    <xf numFmtId="167" fontId="0" fillId="4" borderId="10" xfId="1" applyNumberFormat="1" applyFont="1" applyFill="1" applyBorder="1"/>
    <xf numFmtId="0" fontId="0" fillId="0" borderId="0" xfId="0" applyAlignment="1">
      <alignment vertical="center"/>
    </xf>
    <xf numFmtId="166" fontId="0" fillId="0" borderId="55" xfId="0" applyNumberFormat="1" applyBorder="1" applyAlignment="1">
      <alignment vertical="center" wrapText="1"/>
    </xf>
    <xf numFmtId="166" fontId="0" fillId="0" borderId="10" xfId="0" applyNumberFormat="1" applyBorder="1" applyAlignment="1">
      <alignment vertical="center" wrapText="1"/>
    </xf>
    <xf numFmtId="0" fontId="0" fillId="10" borderId="10" xfId="0" applyFill="1" applyBorder="1" applyAlignment="1">
      <alignment horizontal="center" vertical="center" wrapText="1"/>
    </xf>
    <xf numFmtId="165" fontId="0" fillId="0" borderId="10" xfId="1" applyNumberFormat="1" applyFont="1" applyBorder="1" applyAlignment="1">
      <alignment horizontal="left" vertical="center" wrapText="1"/>
    </xf>
    <xf numFmtId="167" fontId="0" fillId="0" borderId="10" xfId="1" applyNumberFormat="1" applyFont="1" applyFill="1" applyBorder="1"/>
    <xf numFmtId="165" fontId="0" fillId="0" borderId="10" xfId="1" applyNumberFormat="1" applyFont="1" applyFill="1" applyBorder="1" applyAlignment="1">
      <alignment horizontal="left" vertical="center" wrapText="1"/>
    </xf>
    <xf numFmtId="167" fontId="0" fillId="10" borderId="10" xfId="1" applyNumberFormat="1" applyFont="1" applyFill="1" applyBorder="1"/>
    <xf numFmtId="165" fontId="0" fillId="10" borderId="10" xfId="1" applyNumberFormat="1" applyFont="1" applyFill="1" applyBorder="1" applyAlignment="1">
      <alignment horizontal="left" vertical="center" wrapText="1"/>
    </xf>
    <xf numFmtId="165" fontId="0" fillId="0" borderId="10" xfId="1" applyNumberFormat="1" applyFont="1" applyBorder="1" applyAlignment="1">
      <alignment horizontal="left" vertical="center"/>
    </xf>
    <xf numFmtId="168" fontId="0" fillId="0" borderId="10" xfId="6" applyNumberFormat="1" applyFont="1" applyBorder="1"/>
    <xf numFmtId="0" fontId="0" fillId="0" borderId="60" xfId="0" applyBorder="1" applyAlignment="1">
      <alignment vertical="center" wrapText="1"/>
    </xf>
    <xf numFmtId="0" fontId="0" fillId="0" borderId="68" xfId="0" applyBorder="1" applyAlignment="1">
      <alignment vertical="center" wrapText="1"/>
    </xf>
    <xf numFmtId="0" fontId="0" fillId="0" borderId="0" xfId="0" applyAlignment="1">
      <alignment vertical="center" wrapText="1"/>
    </xf>
    <xf numFmtId="3" fontId="0" fillId="0" borderId="0" xfId="0" applyNumberFormat="1" applyAlignment="1">
      <alignment vertical="center" wrapText="1"/>
    </xf>
    <xf numFmtId="167" fontId="0" fillId="0" borderId="31" xfId="1" applyNumberFormat="1" applyFont="1" applyFill="1" applyBorder="1" applyAlignment="1">
      <alignment vertical="center" wrapText="1"/>
    </xf>
    <xf numFmtId="167" fontId="0" fillId="0" borderId="10" xfId="1" applyNumberFormat="1" applyFont="1" applyFill="1" applyBorder="1" applyAlignment="1">
      <alignment vertical="center" wrapText="1"/>
    </xf>
    <xf numFmtId="167" fontId="0" fillId="0" borderId="18" xfId="1" applyNumberFormat="1" applyFont="1" applyFill="1" applyBorder="1" applyAlignment="1">
      <alignment vertical="center" wrapText="1"/>
    </xf>
    <xf numFmtId="167" fontId="0" fillId="0" borderId="17" xfId="1" applyNumberFormat="1" applyFont="1" applyFill="1" applyBorder="1" applyAlignment="1">
      <alignment vertical="center" wrapText="1"/>
    </xf>
    <xf numFmtId="0" fontId="10" fillId="0" borderId="0" xfId="0" applyFont="1" applyAlignment="1">
      <alignment wrapText="1"/>
    </xf>
    <xf numFmtId="0" fontId="3" fillId="9" borderId="17" xfId="0" applyFont="1" applyFill="1" applyBorder="1" applyAlignment="1">
      <alignment horizontal="center" wrapText="1"/>
    </xf>
    <xf numFmtId="0" fontId="10" fillId="0" borderId="71" xfId="0" applyFont="1" applyBorder="1" applyAlignment="1">
      <alignment horizontal="left" vertical="top" wrapText="1"/>
    </xf>
    <xf numFmtId="0" fontId="11" fillId="12" borderId="71" xfId="0" applyFont="1" applyFill="1" applyBorder="1" applyAlignment="1">
      <alignment horizontal="left" vertical="top" wrapText="1"/>
    </xf>
    <xf numFmtId="3" fontId="3" fillId="13" borderId="10" xfId="0" applyNumberFormat="1" applyFont="1" applyFill="1" applyBorder="1"/>
    <xf numFmtId="3" fontId="3" fillId="13" borderId="13" xfId="0" applyNumberFormat="1" applyFont="1" applyFill="1" applyBorder="1"/>
    <xf numFmtId="0" fontId="11" fillId="0" borderId="71" xfId="0" applyFont="1" applyBorder="1" applyAlignment="1">
      <alignment horizontal="left" vertical="top" wrapText="1"/>
    </xf>
    <xf numFmtId="3" fontId="11" fillId="0" borderId="10" xfId="0" applyNumberFormat="1" applyFont="1" applyBorder="1" applyAlignment="1">
      <alignment wrapText="1"/>
    </xf>
    <xf numFmtId="3" fontId="11" fillId="0" borderId="13" xfId="0" applyNumberFormat="1" applyFont="1" applyBorder="1" applyAlignment="1">
      <alignment wrapText="1"/>
    </xf>
    <xf numFmtId="0" fontId="11" fillId="13" borderId="71" xfId="0" applyFont="1" applyFill="1" applyBorder="1" applyAlignment="1">
      <alignment vertical="top" wrapText="1"/>
    </xf>
    <xf numFmtId="0" fontId="11" fillId="0" borderId="71" xfId="0" applyFont="1" applyBorder="1" applyAlignment="1">
      <alignment vertical="top" wrapText="1"/>
    </xf>
    <xf numFmtId="0" fontId="11" fillId="12" borderId="71" xfId="0" applyFont="1" applyFill="1" applyBorder="1" applyAlignment="1">
      <alignment vertical="top" wrapText="1"/>
    </xf>
    <xf numFmtId="0" fontId="11" fillId="12" borderId="68" xfId="0" applyFont="1" applyFill="1" applyBorder="1" applyAlignment="1">
      <alignment vertical="top" wrapText="1"/>
    </xf>
    <xf numFmtId="3" fontId="3" fillId="13" borderId="17" xfId="0" applyNumberFormat="1" applyFont="1" applyFill="1" applyBorder="1"/>
    <xf numFmtId="3" fontId="3" fillId="13" borderId="21" xfId="0" applyNumberFormat="1" applyFont="1" applyFill="1" applyBorder="1"/>
    <xf numFmtId="0" fontId="10" fillId="0" borderId="0" xfId="0" applyFont="1"/>
    <xf numFmtId="0" fontId="10" fillId="0" borderId="0" xfId="0" applyFont="1" applyAlignment="1">
      <alignment vertical="top"/>
    </xf>
    <xf numFmtId="0" fontId="3" fillId="3" borderId="33" xfId="0" applyFont="1" applyFill="1" applyBorder="1" applyAlignment="1">
      <alignment horizontal="center"/>
    </xf>
    <xf numFmtId="0" fontId="3" fillId="3" borderId="17" xfId="0" applyFont="1" applyFill="1" applyBorder="1" applyAlignment="1">
      <alignment horizontal="center"/>
    </xf>
    <xf numFmtId="0" fontId="3" fillId="3" borderId="18" xfId="0" applyFont="1" applyFill="1" applyBorder="1" applyAlignment="1">
      <alignment horizontal="center"/>
    </xf>
    <xf numFmtId="0" fontId="0" fillId="4" borderId="47" xfId="0" applyFill="1" applyBorder="1"/>
    <xf numFmtId="3" fontId="0" fillId="4" borderId="23" xfId="0" applyNumberFormat="1" applyFill="1" applyBorder="1"/>
    <xf numFmtId="3" fontId="0" fillId="4" borderId="24" xfId="0" applyNumberFormat="1" applyFill="1" applyBorder="1"/>
    <xf numFmtId="3" fontId="0" fillId="4" borderId="48" xfId="0" applyNumberFormat="1" applyFill="1" applyBorder="1"/>
    <xf numFmtId="164" fontId="0" fillId="4" borderId="26" xfId="0" applyNumberFormat="1" applyFill="1" applyBorder="1"/>
    <xf numFmtId="0" fontId="0" fillId="0" borderId="50" xfId="0" applyBorder="1"/>
    <xf numFmtId="3" fontId="0" fillId="0" borderId="30" xfId="0" applyNumberFormat="1" applyBorder="1"/>
    <xf numFmtId="164" fontId="0" fillId="0" borderId="31" xfId="0" applyNumberFormat="1" applyBorder="1"/>
    <xf numFmtId="0" fontId="0" fillId="0" borderId="40" xfId="0" applyBorder="1"/>
    <xf numFmtId="3" fontId="0" fillId="0" borderId="19" xfId="0" applyNumberFormat="1" applyBorder="1"/>
    <xf numFmtId="164" fontId="0" fillId="0" borderId="18" xfId="0" applyNumberFormat="1" applyBorder="1"/>
    <xf numFmtId="164" fontId="0" fillId="0" borderId="0" xfId="0" applyNumberFormat="1"/>
    <xf numFmtId="0" fontId="3" fillId="3" borderId="32" xfId="0" applyFont="1" applyFill="1" applyBorder="1" applyAlignment="1">
      <alignment horizontal="center"/>
    </xf>
    <xf numFmtId="3" fontId="0" fillId="4" borderId="22" xfId="0" applyNumberFormat="1" applyFill="1" applyBorder="1"/>
    <xf numFmtId="3" fontId="0" fillId="0" borderId="28" xfId="0" applyNumberFormat="1" applyBorder="1"/>
    <xf numFmtId="3" fontId="0" fillId="0" borderId="32" xfId="0" applyNumberFormat="1" applyBorder="1"/>
    <xf numFmtId="164" fontId="0" fillId="4" borderId="22" xfId="0" applyNumberFormat="1" applyFill="1" applyBorder="1"/>
    <xf numFmtId="164" fontId="0" fillId="0" borderId="28" xfId="0" applyNumberFormat="1" applyBorder="1"/>
    <xf numFmtId="164" fontId="0" fillId="0" borderId="32" xfId="0" applyNumberFormat="1" applyBorder="1"/>
    <xf numFmtId="0" fontId="3" fillId="3" borderId="32" xfId="0" quotePrefix="1" applyFont="1" applyFill="1" applyBorder="1" applyAlignment="1">
      <alignment horizontal="center" wrapText="1"/>
    </xf>
    <xf numFmtId="3" fontId="12" fillId="0" borderId="0" xfId="0" applyNumberFormat="1" applyFont="1" applyAlignment="1">
      <alignment horizontal="center"/>
    </xf>
    <xf numFmtId="169" fontId="12" fillId="0" borderId="0" xfId="0" applyNumberFormat="1" applyFont="1" applyAlignment="1">
      <alignment horizontal="center"/>
    </xf>
    <xf numFmtId="1" fontId="13" fillId="0" borderId="0" xfId="0" applyNumberFormat="1" applyFont="1" applyAlignment="1">
      <alignment horizontal="center"/>
    </xf>
    <xf numFmtId="3" fontId="13" fillId="0" borderId="0" xfId="0" applyNumberFormat="1" applyFont="1" applyAlignment="1">
      <alignment horizontal="center"/>
    </xf>
    <xf numFmtId="169" fontId="13" fillId="0" borderId="0" xfId="0" applyNumberFormat="1" applyFont="1" applyAlignment="1">
      <alignment horizontal="center"/>
    </xf>
    <xf numFmtId="3" fontId="14" fillId="8" borderId="35" xfId="0" applyNumberFormat="1" applyFont="1" applyFill="1" applyBorder="1" applyAlignment="1">
      <alignment horizontal="center" vertical="center" wrapText="1"/>
    </xf>
    <xf numFmtId="3" fontId="17" fillId="8" borderId="35" xfId="0" applyNumberFormat="1" applyFont="1" applyFill="1" applyBorder="1" applyAlignment="1">
      <alignment horizontal="center" vertical="center" wrapText="1"/>
    </xf>
    <xf numFmtId="3" fontId="17" fillId="8" borderId="43" xfId="0" applyNumberFormat="1" applyFont="1" applyFill="1" applyBorder="1" applyAlignment="1">
      <alignment horizontal="center" vertical="center" wrapText="1"/>
    </xf>
    <xf numFmtId="3" fontId="14" fillId="9" borderId="17" xfId="0" applyNumberFormat="1" applyFont="1" applyFill="1" applyBorder="1" applyAlignment="1">
      <alignment horizontal="center" wrapText="1"/>
    </xf>
    <xf numFmtId="3" fontId="17" fillId="9" borderId="17" xfId="0" applyNumberFormat="1" applyFont="1" applyFill="1" applyBorder="1" applyAlignment="1">
      <alignment horizontal="center" wrapText="1"/>
    </xf>
    <xf numFmtId="3" fontId="17" fillId="9" borderId="21" xfId="0" applyNumberFormat="1" applyFont="1" applyFill="1" applyBorder="1" applyAlignment="1">
      <alignment horizontal="center" wrapText="1"/>
    </xf>
    <xf numFmtId="169" fontId="14" fillId="0" borderId="77" xfId="0" applyNumberFormat="1" applyFont="1" applyBorder="1" applyAlignment="1">
      <alignment horizontal="center"/>
    </xf>
    <xf numFmtId="3" fontId="19" fillId="0" borderId="78" xfId="7" applyNumberFormat="1" applyBorder="1" applyAlignment="1">
      <alignment horizontal="center"/>
    </xf>
    <xf numFmtId="3" fontId="19" fillId="0" borderId="78" xfId="8" applyNumberFormat="1" applyFont="1" applyBorder="1" applyAlignment="1">
      <alignment horizontal="center"/>
    </xf>
    <xf numFmtId="164" fontId="19" fillId="0" borderId="79" xfId="0" applyNumberFormat="1" applyFont="1" applyBorder="1" applyAlignment="1">
      <alignment horizontal="center"/>
    </xf>
    <xf numFmtId="0" fontId="19" fillId="0" borderId="79" xfId="0" applyFont="1" applyBorder="1" applyAlignment="1">
      <alignment horizontal="center"/>
    </xf>
    <xf numFmtId="169" fontId="14" fillId="0" borderId="80" xfId="0" applyNumberFormat="1" applyFont="1" applyBorder="1" applyAlignment="1">
      <alignment horizontal="center"/>
    </xf>
    <xf numFmtId="3" fontId="19" fillId="0" borderId="81" xfId="7" applyNumberFormat="1" applyBorder="1" applyAlignment="1">
      <alignment horizontal="center"/>
    </xf>
    <xf numFmtId="3" fontId="19" fillId="0" borderId="81" xfId="8" applyNumberFormat="1" applyFont="1" applyBorder="1" applyAlignment="1">
      <alignment horizontal="center"/>
    </xf>
    <xf numFmtId="164" fontId="19" fillId="0" borderId="82" xfId="0" applyNumberFormat="1" applyFont="1" applyBorder="1" applyAlignment="1">
      <alignment horizontal="center"/>
    </xf>
    <xf numFmtId="169" fontId="14" fillId="0" borderId="0" xfId="0" applyNumberFormat="1" applyFont="1" applyAlignment="1">
      <alignment horizontal="center"/>
    </xf>
    <xf numFmtId="3" fontId="19" fillId="0" borderId="0" xfId="7" applyNumberFormat="1" applyAlignment="1">
      <alignment horizontal="center"/>
    </xf>
    <xf numFmtId="3" fontId="19" fillId="0" borderId="0" xfId="8" applyNumberFormat="1" applyFont="1" applyAlignment="1">
      <alignment horizontal="center"/>
    </xf>
    <xf numFmtId="164" fontId="19" fillId="0" borderId="0" xfId="0" applyNumberFormat="1" applyFont="1" applyAlignment="1">
      <alignment horizontal="center"/>
    </xf>
    <xf numFmtId="169" fontId="13" fillId="0" borderId="0" xfId="0" applyNumberFormat="1" applyFont="1" applyAlignment="1">
      <alignment horizontal="left"/>
    </xf>
    <xf numFmtId="0" fontId="21" fillId="0" borderId="0" xfId="0" applyFont="1" applyAlignment="1">
      <alignment vertical="top" readingOrder="1"/>
    </xf>
    <xf numFmtId="166" fontId="0" fillId="4" borderId="23" xfId="0" applyNumberFormat="1" applyFill="1" applyBorder="1"/>
    <xf numFmtId="166" fontId="0" fillId="4" borderId="24" xfId="0" applyNumberFormat="1" applyFill="1" applyBorder="1"/>
    <xf numFmtId="166" fontId="0" fillId="4" borderId="22" xfId="0" applyNumberFormat="1" applyFill="1" applyBorder="1"/>
    <xf numFmtId="166" fontId="0" fillId="4" borderId="48" xfId="0" applyNumberFormat="1" applyFill="1" applyBorder="1"/>
    <xf numFmtId="166" fontId="0" fillId="4" borderId="26" xfId="0" applyNumberFormat="1" applyFill="1" applyBorder="1"/>
    <xf numFmtId="166" fontId="0" fillId="4" borderId="27" xfId="0" applyNumberFormat="1" applyFill="1" applyBorder="1"/>
    <xf numFmtId="166" fontId="0" fillId="0" borderId="29" xfId="0" applyNumberFormat="1" applyBorder="1"/>
    <xf numFmtId="166" fontId="0" fillId="0" borderId="10" xfId="0" applyNumberFormat="1" applyBorder="1"/>
    <xf numFmtId="166" fontId="0" fillId="0" borderId="28" xfId="0" applyNumberFormat="1" applyBorder="1"/>
    <xf numFmtId="166" fontId="0" fillId="0" borderId="30" xfId="0" applyNumberFormat="1" applyBorder="1"/>
    <xf numFmtId="166" fontId="0" fillId="0" borderId="31" xfId="0" applyNumberFormat="1" applyBorder="1"/>
    <xf numFmtId="166" fontId="0" fillId="0" borderId="13" xfId="0" applyNumberFormat="1" applyBorder="1"/>
    <xf numFmtId="166" fontId="0" fillId="0" borderId="33" xfId="0" applyNumberFormat="1" applyBorder="1"/>
    <xf numFmtId="166" fontId="0" fillId="0" borderId="17" xfId="0" applyNumberFormat="1" applyBorder="1"/>
    <xf numFmtId="166" fontId="0" fillId="0" borderId="32" xfId="0" applyNumberFormat="1" applyBorder="1"/>
    <xf numFmtId="166" fontId="0" fillId="0" borderId="19" xfId="0" applyNumberFormat="1" applyBorder="1"/>
    <xf numFmtId="166" fontId="0" fillId="0" borderId="18" xfId="0" applyNumberFormat="1" applyBorder="1"/>
    <xf numFmtId="166" fontId="0" fillId="0" borderId="21" xfId="0" applyNumberFormat="1" applyBorder="1"/>
    <xf numFmtId="0" fontId="0" fillId="0" borderId="0" xfId="0" applyAlignment="1">
      <alignment horizontal="left" wrapText="1"/>
    </xf>
    <xf numFmtId="0" fontId="0" fillId="0" borderId="47" xfId="0" applyBorder="1"/>
    <xf numFmtId="3" fontId="0" fillId="0" borderId="23" xfId="0" applyNumberFormat="1" applyBorder="1"/>
    <xf numFmtId="3" fontId="0" fillId="0" borderId="24" xfId="0" applyNumberFormat="1" applyBorder="1"/>
    <xf numFmtId="3" fontId="0" fillId="0" borderId="48" xfId="0" applyNumberFormat="1" applyBorder="1"/>
    <xf numFmtId="170" fontId="0" fillId="0" borderId="10" xfId="0" applyNumberFormat="1" applyBorder="1"/>
    <xf numFmtId="0" fontId="3" fillId="14" borderId="50" xfId="0" applyFont="1" applyFill="1" applyBorder="1"/>
    <xf numFmtId="171" fontId="0" fillId="14" borderId="83" xfId="0" applyNumberFormat="1" applyFill="1" applyBorder="1"/>
    <xf numFmtId="171" fontId="0" fillId="14" borderId="84" xfId="0" applyNumberFormat="1" applyFill="1" applyBorder="1"/>
    <xf numFmtId="171" fontId="0" fillId="14" borderId="85" xfId="0" applyNumberFormat="1" applyFill="1" applyBorder="1"/>
    <xf numFmtId="171" fontId="0" fillId="14" borderId="51" xfId="0" applyNumberFormat="1" applyFill="1" applyBorder="1"/>
    <xf numFmtId="170" fontId="0" fillId="0" borderId="29" xfId="0" applyNumberFormat="1" applyBorder="1"/>
    <xf numFmtId="170" fontId="0" fillId="0" borderId="30" xfId="0" applyNumberFormat="1" applyBorder="1"/>
    <xf numFmtId="170" fontId="0" fillId="0" borderId="17" xfId="0" applyNumberFormat="1" applyBorder="1"/>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44" xfId="0" applyFont="1" applyFill="1" applyBorder="1" applyAlignment="1">
      <alignment horizontal="center" vertical="center" wrapText="1"/>
    </xf>
    <xf numFmtId="170" fontId="0" fillId="0" borderId="24" xfId="0" applyNumberFormat="1" applyBorder="1"/>
    <xf numFmtId="0" fontId="4" fillId="0" borderId="0" xfId="3" applyAlignment="1"/>
    <xf numFmtId="0" fontId="10" fillId="0" borderId="0" xfId="3" applyFont="1" applyAlignment="1"/>
    <xf numFmtId="164" fontId="22" fillId="0" borderId="10" xfId="0" applyNumberFormat="1" applyFont="1" applyBorder="1"/>
    <xf numFmtId="164" fontId="0" fillId="14" borderId="10" xfId="0" applyNumberFormat="1" applyFill="1" applyBorder="1"/>
    <xf numFmtId="164" fontId="0" fillId="4" borderId="10" xfId="0" applyNumberFormat="1" applyFill="1" applyBorder="1" applyAlignment="1">
      <alignment horizontal="center" vertical="center"/>
    </xf>
    <xf numFmtId="164" fontId="0" fillId="0" borderId="10" xfId="0" applyNumberFormat="1" applyBorder="1" applyAlignment="1">
      <alignment horizontal="center" vertical="center"/>
    </xf>
    <xf numFmtId="164" fontId="0" fillId="0" borderId="10" xfId="0" applyNumberFormat="1" applyBorder="1" applyAlignment="1">
      <alignment horizontal="center"/>
    </xf>
    <xf numFmtId="167" fontId="0" fillId="0" borderId="10" xfId="0" applyNumberFormat="1" applyBorder="1" applyAlignment="1">
      <alignment horizontal="center"/>
    </xf>
    <xf numFmtId="0" fontId="0" fillId="4" borderId="74" xfId="0" applyFill="1" applyBorder="1"/>
    <xf numFmtId="0" fontId="0" fillId="0" borderId="71" xfId="0" applyBorder="1"/>
    <xf numFmtId="0" fontId="0" fillId="0" borderId="68" xfId="0" applyBorder="1"/>
    <xf numFmtId="164" fontId="0" fillId="14" borderId="24" xfId="0" applyNumberFormat="1" applyFill="1" applyBorder="1"/>
    <xf numFmtId="0" fontId="5" fillId="0" borderId="0" xfId="2" applyFont="1" applyBorder="1"/>
    <xf numFmtId="0" fontId="0" fillId="0" borderId="74" xfId="0" applyBorder="1" applyAlignment="1">
      <alignment horizontal="left" vertical="center"/>
    </xf>
    <xf numFmtId="3" fontId="0" fillId="0" borderId="10" xfId="0" applyNumberFormat="1" applyBorder="1" applyAlignment="1">
      <alignment horizontal="center" wrapText="1"/>
    </xf>
    <xf numFmtId="3" fontId="0" fillId="0" borderId="13" xfId="0" applyNumberFormat="1" applyBorder="1" applyAlignment="1">
      <alignment horizontal="center" wrapText="1"/>
    </xf>
    <xf numFmtId="3" fontId="0" fillId="0" borderId="13" xfId="0" applyNumberFormat="1" applyBorder="1" applyAlignment="1">
      <alignment horizontal="center"/>
    </xf>
    <xf numFmtId="3" fontId="0" fillId="0" borderId="10" xfId="1" applyNumberFormat="1" applyFont="1" applyBorder="1" applyAlignment="1">
      <alignment horizontal="center"/>
    </xf>
    <xf numFmtId="3" fontId="0" fillId="0" borderId="13" xfId="1" applyNumberFormat="1" applyFont="1" applyBorder="1" applyAlignment="1">
      <alignment horizontal="center"/>
    </xf>
    <xf numFmtId="1" fontId="0" fillId="0" borderId="10" xfId="6" applyNumberFormat="1" applyFont="1" applyBorder="1" applyAlignment="1">
      <alignment horizontal="center"/>
    </xf>
    <xf numFmtId="0" fontId="0" fillId="0" borderId="71" xfId="0" applyBorder="1" applyAlignment="1">
      <alignment horizontal="left"/>
    </xf>
    <xf numFmtId="0" fontId="0" fillId="0" borderId="68" xfId="0" applyBorder="1" applyAlignment="1">
      <alignment horizontal="left"/>
    </xf>
    <xf numFmtId="3" fontId="0" fillId="0" borderId="17" xfId="0" applyNumberFormat="1" applyBorder="1" applyAlignment="1">
      <alignment horizontal="center"/>
    </xf>
    <xf numFmtId="3" fontId="0" fillId="0" borderId="21" xfId="0" applyNumberFormat="1" applyBorder="1" applyAlignment="1">
      <alignment horizontal="center"/>
    </xf>
    <xf numFmtId="0" fontId="23" fillId="9" borderId="17" xfId="0" applyFont="1" applyFill="1" applyBorder="1" applyAlignment="1">
      <alignment horizontal="center" wrapText="1"/>
    </xf>
    <xf numFmtId="0" fontId="3" fillId="9" borderId="21" xfId="0" applyFont="1" applyFill="1" applyBorder="1" applyAlignment="1">
      <alignment horizontal="center" wrapText="1"/>
    </xf>
    <xf numFmtId="0" fontId="0" fillId="0" borderId="71" xfId="0" applyBorder="1" applyAlignment="1">
      <alignment horizontal="left" vertical="center"/>
    </xf>
    <xf numFmtId="164" fontId="0" fillId="0" borderId="10" xfId="6" applyNumberFormat="1" applyFont="1" applyBorder="1" applyAlignment="1">
      <alignment horizontal="center"/>
    </xf>
    <xf numFmtId="164" fontId="0" fillId="0" borderId="13" xfId="0" applyNumberFormat="1" applyBorder="1" applyAlignment="1">
      <alignment horizontal="center"/>
    </xf>
    <xf numFmtId="4" fontId="0" fillId="0" borderId="0" xfId="0" applyNumberFormat="1"/>
    <xf numFmtId="164" fontId="0" fillId="0" borderId="13" xfId="6" applyNumberFormat="1" applyFont="1" applyBorder="1" applyAlignment="1">
      <alignment horizontal="center"/>
    </xf>
    <xf numFmtId="164" fontId="0" fillId="0" borderId="17" xfId="6" applyNumberFormat="1" applyFont="1" applyBorder="1" applyAlignment="1">
      <alignment horizontal="center"/>
    </xf>
    <xf numFmtId="164" fontId="0" fillId="0" borderId="21" xfId="6" applyNumberFormat="1" applyFont="1" applyBorder="1" applyAlignment="1">
      <alignment horizontal="center"/>
    </xf>
    <xf numFmtId="0" fontId="3" fillId="3" borderId="33"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21" xfId="0" applyFont="1" applyFill="1" applyBorder="1" applyAlignment="1">
      <alignment horizontal="center" vertical="center" wrapText="1"/>
    </xf>
    <xf numFmtId="166" fontId="0" fillId="0" borderId="0" xfId="0" applyNumberFormat="1"/>
    <xf numFmtId="1" fontId="0" fillId="4" borderId="27" xfId="0" applyNumberFormat="1" applyFill="1" applyBorder="1"/>
    <xf numFmtId="1" fontId="0" fillId="0" borderId="13" xfId="0" applyNumberFormat="1" applyBorder="1"/>
    <xf numFmtId="1" fontId="0" fillId="0" borderId="21" xfId="0" applyNumberFormat="1" applyBorder="1"/>
    <xf numFmtId="1" fontId="0" fillId="0" borderId="0" xfId="0" applyNumberFormat="1"/>
    <xf numFmtId="166" fontId="0" fillId="0" borderId="23" xfId="0" applyNumberFormat="1" applyBorder="1"/>
    <xf numFmtId="166" fontId="0" fillId="0" borderId="24" xfId="0" applyNumberFormat="1" applyBorder="1"/>
    <xf numFmtId="166" fontId="0" fillId="0" borderId="48" xfId="0" applyNumberFormat="1" applyBorder="1"/>
    <xf numFmtId="164" fontId="0" fillId="0" borderId="26" xfId="0" applyNumberFormat="1" applyBorder="1"/>
    <xf numFmtId="164" fontId="0" fillId="0" borderId="24" xfId="0" applyNumberFormat="1" applyBorder="1"/>
    <xf numFmtId="1" fontId="0" fillId="0" borderId="27" xfId="0" applyNumberFormat="1" applyBorder="1"/>
    <xf numFmtId="0" fontId="0" fillId="0" borderId="14" xfId="0" applyBorder="1"/>
    <xf numFmtId="166" fontId="0" fillId="0" borderId="52" xfId="0" applyNumberFormat="1" applyBorder="1"/>
    <xf numFmtId="166" fontId="0" fillId="0" borderId="16" xfId="0" applyNumberFormat="1" applyBorder="1"/>
    <xf numFmtId="166" fontId="0" fillId="0" borderId="53" xfId="0" applyNumberFormat="1" applyBorder="1"/>
    <xf numFmtId="164" fontId="0" fillId="0" borderId="91" xfId="0" applyNumberFormat="1" applyBorder="1"/>
    <xf numFmtId="164" fontId="0" fillId="0" borderId="16" xfId="0" applyNumberFormat="1" applyBorder="1"/>
    <xf numFmtId="1" fontId="0" fillId="0" borderId="89" xfId="0" applyNumberFormat="1" applyBorder="1"/>
    <xf numFmtId="164" fontId="22" fillId="14" borderId="24" xfId="0" applyNumberFormat="1" applyFont="1" applyFill="1" applyBorder="1"/>
    <xf numFmtId="0" fontId="3" fillId="8" borderId="43" xfId="0" applyFont="1" applyFill="1" applyBorder="1" applyAlignment="1">
      <alignment horizontal="center"/>
    </xf>
    <xf numFmtId="0" fontId="5" fillId="0" borderId="0" xfId="4" applyFont="1" applyBorder="1" applyAlignment="1">
      <alignment horizontal="left"/>
    </xf>
    <xf numFmtId="0" fontId="24" fillId="0" borderId="0" xfId="0" applyFont="1"/>
    <xf numFmtId="0" fontId="25" fillId="0" borderId="0" xfId="0" applyFont="1"/>
    <xf numFmtId="0" fontId="24" fillId="17" borderId="47" xfId="0" applyFont="1" applyFill="1" applyBorder="1"/>
    <xf numFmtId="3" fontId="24" fillId="17" borderId="26" xfId="0" applyNumberFormat="1" applyFont="1" applyFill="1" applyBorder="1"/>
    <xf numFmtId="0" fontId="24" fillId="0" borderId="47" xfId="0" applyFont="1" applyBorder="1"/>
    <xf numFmtId="0" fontId="24" fillId="0" borderId="10" xfId="0" applyFont="1" applyBorder="1"/>
    <xf numFmtId="0" fontId="24" fillId="0" borderId="31" xfId="0" applyFont="1" applyBorder="1"/>
    <xf numFmtId="0" fontId="24" fillId="0" borderId="26" xfId="0" applyFont="1" applyBorder="1"/>
    <xf numFmtId="0" fontId="24" fillId="0" borderId="24" xfId="0" applyFont="1" applyBorder="1"/>
    <xf numFmtId="0" fontId="24" fillId="0" borderId="14" xfId="0" applyFont="1" applyBorder="1"/>
    <xf numFmtId="0" fontId="24" fillId="0" borderId="16" xfId="0" applyFont="1" applyBorder="1"/>
    <xf numFmtId="0" fontId="24" fillId="0" borderId="91" xfId="0" applyFont="1" applyBorder="1"/>
    <xf numFmtId="0" fontId="5" fillId="0" borderId="0" xfId="4" applyFont="1" applyBorder="1" applyAlignment="1"/>
    <xf numFmtId="164" fontId="0" fillId="14" borderId="27" xfId="0" applyNumberFormat="1" applyFill="1" applyBorder="1"/>
    <xf numFmtId="164" fontId="0" fillId="0" borderId="17" xfId="0" applyNumberFormat="1" applyBorder="1" applyAlignment="1">
      <alignment horizontal="right"/>
    </xf>
    <xf numFmtId="167" fontId="0" fillId="4" borderId="31" xfId="1" applyNumberFormat="1" applyFont="1" applyFill="1" applyBorder="1"/>
    <xf numFmtId="0" fontId="0" fillId="4" borderId="71" xfId="0" applyFill="1" applyBorder="1"/>
    <xf numFmtId="164" fontId="22" fillId="0" borderId="13" xfId="0" applyNumberFormat="1" applyFont="1" applyBorder="1"/>
    <xf numFmtId="164" fontId="22" fillId="0" borderId="17" xfId="0" applyNumberFormat="1" applyFont="1" applyBorder="1"/>
    <xf numFmtId="164" fontId="22" fillId="0" borderId="21" xfId="0" applyNumberFormat="1" applyFont="1" applyBorder="1"/>
    <xf numFmtId="164" fontId="0" fillId="4" borderId="13" xfId="0" applyNumberFormat="1" applyFill="1" applyBorder="1" applyAlignment="1">
      <alignment horizontal="center" vertical="center"/>
    </xf>
    <xf numFmtId="164" fontId="0" fillId="0" borderId="13"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21" xfId="0" applyNumberFormat="1" applyBorder="1" applyAlignment="1">
      <alignment horizontal="center" vertical="center"/>
    </xf>
    <xf numFmtId="164" fontId="0" fillId="4" borderId="35" xfId="0" applyNumberFormat="1" applyFill="1" applyBorder="1" applyAlignment="1">
      <alignment horizontal="center" vertical="center"/>
    </xf>
    <xf numFmtId="164" fontId="0" fillId="4" borderId="43" xfId="0" applyNumberFormat="1" applyFill="1" applyBorder="1" applyAlignment="1">
      <alignment horizontal="center" vertical="center"/>
    </xf>
    <xf numFmtId="164" fontId="0" fillId="0" borderId="17" xfId="0" applyNumberFormat="1" applyBorder="1" applyAlignment="1">
      <alignment horizontal="center"/>
    </xf>
    <xf numFmtId="164" fontId="0" fillId="0" borderId="21" xfId="0" applyNumberFormat="1" applyBorder="1" applyAlignment="1">
      <alignment horizontal="center"/>
    </xf>
    <xf numFmtId="0" fontId="25" fillId="16" borderId="52" xfId="0" applyFont="1" applyFill="1" applyBorder="1" applyAlignment="1">
      <alignment horizontal="center" wrapText="1"/>
    </xf>
    <xf numFmtId="0" fontId="25" fillId="16" borderId="17" xfId="0" applyFont="1" applyFill="1" applyBorder="1" applyAlignment="1">
      <alignment horizontal="center" wrapText="1"/>
    </xf>
    <xf numFmtId="0" fontId="25" fillId="16" borderId="18" xfId="0" applyFont="1" applyFill="1" applyBorder="1" applyAlignment="1">
      <alignment horizontal="center" wrapText="1"/>
    </xf>
    <xf numFmtId="0" fontId="25" fillId="16" borderId="53" xfId="0" applyFont="1" applyFill="1" applyBorder="1" applyAlignment="1">
      <alignment horizontal="center" wrapText="1"/>
    </xf>
    <xf numFmtId="0" fontId="25" fillId="16" borderId="91" xfId="0" applyFont="1" applyFill="1" applyBorder="1" applyAlignment="1">
      <alignment horizontal="center" wrapText="1"/>
    </xf>
    <xf numFmtId="167" fontId="0" fillId="0" borderId="30" xfId="1" applyNumberFormat="1" applyFont="1" applyFill="1" applyBorder="1" applyAlignment="1">
      <alignment vertical="center" wrapText="1"/>
    </xf>
    <xf numFmtId="167" fontId="0" fillId="0" borderId="19" xfId="1" applyNumberFormat="1" applyFont="1" applyFill="1" applyBorder="1" applyAlignment="1">
      <alignment vertical="center" wrapText="1"/>
    </xf>
    <xf numFmtId="167" fontId="0" fillId="0" borderId="51" xfId="1" applyNumberFormat="1" applyFont="1" applyFill="1" applyBorder="1" applyAlignment="1">
      <alignment vertical="center" wrapText="1"/>
    </xf>
    <xf numFmtId="167" fontId="0" fillId="0" borderId="46" xfId="1" applyNumberFormat="1" applyFont="1" applyFill="1" applyBorder="1" applyAlignment="1">
      <alignment vertical="center" wrapText="1"/>
    </xf>
    <xf numFmtId="0" fontId="0" fillId="0" borderId="0" xfId="0" applyAlignment="1">
      <alignment horizontal="left" vertical="top"/>
    </xf>
    <xf numFmtId="0" fontId="0" fillId="0" borderId="104" xfId="0" applyBorder="1"/>
    <xf numFmtId="0" fontId="0" fillId="0" borderId="107" xfId="0" applyBorder="1"/>
    <xf numFmtId="167" fontId="0" fillId="14" borderId="31" xfId="1" applyNumberFormat="1" applyFont="1" applyFill="1" applyBorder="1" applyAlignment="1">
      <alignment vertical="center" wrapText="1"/>
    </xf>
    <xf numFmtId="167" fontId="0" fillId="14" borderId="10" xfId="1" applyNumberFormat="1" applyFont="1" applyFill="1" applyBorder="1" applyAlignment="1">
      <alignment vertical="center" wrapText="1"/>
    </xf>
    <xf numFmtId="167" fontId="0" fillId="14" borderId="30" xfId="1" applyNumberFormat="1" applyFont="1" applyFill="1" applyBorder="1" applyAlignment="1">
      <alignment vertical="center" wrapText="1"/>
    </xf>
    <xf numFmtId="167" fontId="0" fillId="14" borderId="51" xfId="1" applyNumberFormat="1" applyFont="1" applyFill="1" applyBorder="1"/>
    <xf numFmtId="3" fontId="24" fillId="17" borderId="49" xfId="0" applyNumberFormat="1" applyFont="1" applyFill="1" applyBorder="1"/>
    <xf numFmtId="0" fontId="24" fillId="0" borderId="27" xfId="0" applyFont="1" applyBorder="1"/>
    <xf numFmtId="4" fontId="24" fillId="0" borderId="27" xfId="0" applyNumberFormat="1" applyFont="1" applyBorder="1"/>
    <xf numFmtId="0" fontId="24" fillId="0" borderId="89" xfId="0" applyFont="1" applyBorder="1"/>
    <xf numFmtId="0" fontId="3" fillId="6" borderId="21" xfId="0" applyFont="1" applyFill="1" applyBorder="1" applyAlignment="1">
      <alignment horizontal="center" wrapText="1"/>
    </xf>
    <xf numFmtId="0" fontId="25" fillId="16" borderId="89" xfId="0" applyFont="1" applyFill="1" applyBorder="1" applyAlignment="1">
      <alignment horizontal="center" wrapText="1"/>
    </xf>
    <xf numFmtId="0" fontId="3" fillId="6" borderId="26" xfId="0" applyFont="1" applyFill="1" applyBorder="1" applyAlignment="1">
      <alignment horizontal="center" wrapText="1"/>
    </xf>
    <xf numFmtId="0" fontId="3" fillId="6" borderId="24" xfId="0" applyFont="1" applyFill="1" applyBorder="1" applyAlignment="1">
      <alignment horizontal="center" wrapText="1"/>
    </xf>
    <xf numFmtId="0" fontId="3" fillId="6" borderId="25" xfId="0" applyFont="1" applyFill="1" applyBorder="1" applyAlignment="1">
      <alignment horizontal="center" wrapText="1"/>
    </xf>
    <xf numFmtId="6" fontId="3" fillId="6" borderId="25" xfId="0" applyNumberFormat="1" applyFont="1" applyFill="1" applyBorder="1" applyAlignment="1">
      <alignment horizontal="center" wrapText="1"/>
    </xf>
    <xf numFmtId="164" fontId="0" fillId="0" borderId="55" xfId="0" applyNumberFormat="1" applyBorder="1" applyAlignment="1">
      <alignment vertical="center" wrapText="1"/>
    </xf>
    <xf numFmtId="164" fontId="0" fillId="0" borderId="56" xfId="0" applyNumberFormat="1" applyBorder="1" applyAlignment="1">
      <alignment vertical="center" wrapText="1"/>
    </xf>
    <xf numFmtId="164" fontId="0" fillId="0" borderId="62" xfId="0" applyNumberFormat="1" applyBorder="1" applyAlignment="1">
      <alignment vertical="center" wrapText="1"/>
    </xf>
    <xf numFmtId="164" fontId="0" fillId="0" borderId="64" xfId="0" applyNumberFormat="1" applyBorder="1" applyAlignment="1">
      <alignment vertical="center" wrapText="1"/>
    </xf>
    <xf numFmtId="164" fontId="0" fillId="0" borderId="108" xfId="0" applyNumberFormat="1" applyBorder="1" applyAlignment="1">
      <alignment vertical="center" wrapText="1"/>
    </xf>
    <xf numFmtId="164" fontId="0" fillId="0" borderId="110" xfId="0" applyNumberFormat="1" applyBorder="1" applyAlignment="1">
      <alignment vertical="center" wrapText="1"/>
    </xf>
    <xf numFmtId="164" fontId="0" fillId="0" borderId="109" xfId="0" applyNumberFormat="1" applyBorder="1" applyAlignment="1">
      <alignment vertical="center" wrapText="1"/>
    </xf>
    <xf numFmtId="164" fontId="0" fillId="0" borderId="117" xfId="0" applyNumberFormat="1" applyBorder="1" applyAlignment="1">
      <alignment horizontal="center" vertical="center" wrapText="1"/>
    </xf>
    <xf numFmtId="164" fontId="0" fillId="0" borderId="118" xfId="0" applyNumberFormat="1" applyBorder="1" applyAlignment="1">
      <alignment horizontal="center" vertical="center" wrapText="1"/>
    </xf>
    <xf numFmtId="170" fontId="0" fillId="0" borderId="31" xfId="0" applyNumberFormat="1" applyBorder="1"/>
    <xf numFmtId="167" fontId="0" fillId="0" borderId="13" xfId="0" applyNumberFormat="1" applyBorder="1" applyAlignment="1">
      <alignment horizontal="center"/>
    </xf>
    <xf numFmtId="167" fontId="0" fillId="0" borderId="17" xfId="0" applyNumberFormat="1" applyBorder="1" applyAlignment="1">
      <alignment horizontal="center"/>
    </xf>
    <xf numFmtId="167" fontId="0" fillId="0" borderId="21" xfId="0" applyNumberFormat="1" applyBorder="1" applyAlignment="1">
      <alignment horizontal="center"/>
    </xf>
    <xf numFmtId="170" fontId="0" fillId="0" borderId="13" xfId="0" applyNumberFormat="1" applyBorder="1"/>
    <xf numFmtId="170" fontId="0" fillId="0" borderId="18" xfId="0" applyNumberFormat="1" applyBorder="1"/>
    <xf numFmtId="170" fontId="0" fillId="0" borderId="21" xfId="0" applyNumberFormat="1" applyBorder="1"/>
    <xf numFmtId="167" fontId="0" fillId="0" borderId="31" xfId="0" applyNumberFormat="1" applyBorder="1" applyAlignment="1">
      <alignment horizontal="center"/>
    </xf>
    <xf numFmtId="167" fontId="0" fillId="0" borderId="18" xfId="0" applyNumberFormat="1" applyBorder="1" applyAlignment="1">
      <alignment horizontal="center"/>
    </xf>
    <xf numFmtId="0" fontId="3" fillId="6" borderId="10" xfId="0" applyFont="1" applyFill="1" applyBorder="1" applyAlignment="1">
      <alignment horizontal="center" wrapText="1"/>
    </xf>
    <xf numFmtId="0" fontId="3" fillId="9" borderId="10" xfId="5" applyFont="1" applyFill="1" applyBorder="1" applyAlignment="1">
      <alignment horizontal="center" wrapText="1"/>
    </xf>
    <xf numFmtId="0" fontId="3" fillId="9" borderId="13" xfId="5" applyFont="1" applyFill="1" applyBorder="1" applyAlignment="1">
      <alignment horizontal="center"/>
    </xf>
    <xf numFmtId="3" fontId="0" fillId="0" borderId="13" xfId="0" applyNumberFormat="1" applyBorder="1" applyAlignment="1">
      <alignment horizontal="center" vertical="center"/>
    </xf>
    <xf numFmtId="3" fontId="0" fillId="0" borderId="21" xfId="0" applyNumberFormat="1" applyBorder="1" applyAlignment="1">
      <alignment horizontal="center" vertical="center"/>
    </xf>
    <xf numFmtId="0" fontId="0" fillId="0" borderId="71" xfId="0" applyBorder="1" applyAlignment="1">
      <alignment horizontal="center"/>
    </xf>
    <xf numFmtId="0" fontId="0" fillId="0" borderId="68" xfId="0" applyBorder="1" applyAlignment="1">
      <alignment horizontal="center"/>
    </xf>
    <xf numFmtId="166" fontId="0" fillId="0" borderId="56" xfId="0" applyNumberFormat="1" applyBorder="1" applyAlignment="1">
      <alignment vertical="center" wrapText="1"/>
    </xf>
    <xf numFmtId="0" fontId="26" fillId="0" borderId="0" xfId="0" applyFont="1"/>
    <xf numFmtId="0" fontId="0" fillId="0" borderId="71" xfId="0" applyBorder="1" applyAlignment="1">
      <alignment vertical="center" wrapText="1"/>
    </xf>
    <xf numFmtId="9" fontId="0" fillId="0" borderId="71" xfId="6" applyFont="1" applyBorder="1" applyAlignment="1">
      <alignment vertical="center" wrapText="1"/>
    </xf>
    <xf numFmtId="9" fontId="0" fillId="0" borderId="68" xfId="6" applyFont="1" applyBorder="1" applyAlignment="1">
      <alignment vertical="center" wrapText="1"/>
    </xf>
    <xf numFmtId="3" fontId="0" fillId="0" borderId="55" xfId="0" applyNumberFormat="1" applyBorder="1" applyAlignment="1">
      <alignment vertical="center" wrapText="1"/>
    </xf>
    <xf numFmtId="167" fontId="0" fillId="0" borderId="64" xfId="1" applyNumberFormat="1" applyFont="1" applyFill="1" applyBorder="1" applyAlignment="1">
      <alignment vertical="center" wrapText="1"/>
    </xf>
    <xf numFmtId="167" fontId="0" fillId="0" borderId="55" xfId="1" applyNumberFormat="1" applyFont="1" applyFill="1" applyBorder="1" applyAlignment="1">
      <alignment vertical="center" wrapText="1"/>
    </xf>
    <xf numFmtId="3" fontId="0" fillId="0" borderId="62" xfId="0" applyNumberFormat="1" applyBorder="1" applyAlignment="1">
      <alignment vertical="center" wrapText="1"/>
    </xf>
    <xf numFmtId="167" fontId="0" fillId="0" borderId="108" xfId="1" applyNumberFormat="1" applyFont="1" applyFill="1" applyBorder="1" applyAlignment="1">
      <alignment vertical="center" wrapText="1"/>
    </xf>
    <xf numFmtId="167" fontId="0" fillId="0" borderId="62" xfId="1" applyNumberFormat="1" applyFont="1" applyFill="1" applyBorder="1" applyAlignment="1">
      <alignment vertical="center" wrapText="1"/>
    </xf>
    <xf numFmtId="3" fontId="0" fillId="0" borderId="56" xfId="0" applyNumberFormat="1" applyBorder="1" applyAlignment="1">
      <alignment vertical="center" wrapText="1"/>
    </xf>
    <xf numFmtId="167" fontId="0" fillId="0" borderId="102" xfId="1" applyNumberFormat="1" applyFont="1" applyFill="1" applyBorder="1" applyAlignment="1">
      <alignment vertical="center" wrapText="1"/>
    </xf>
    <xf numFmtId="167" fontId="0" fillId="0" borderId="56" xfId="1" applyNumberFormat="1" applyFont="1" applyFill="1" applyBorder="1" applyAlignment="1">
      <alignment vertical="center" wrapText="1"/>
    </xf>
    <xf numFmtId="3" fontId="0" fillId="0" borderId="102" xfId="0" applyNumberFormat="1" applyBorder="1" applyAlignment="1">
      <alignment vertical="center" wrapText="1"/>
    </xf>
    <xf numFmtId="3" fontId="0" fillId="0" borderId="64" xfId="0" applyNumberFormat="1" applyBorder="1" applyAlignment="1">
      <alignment vertical="center" wrapText="1"/>
    </xf>
    <xf numFmtId="3" fontId="0" fillId="0" borderId="108" xfId="0" applyNumberFormat="1" applyBorder="1" applyAlignment="1">
      <alignment vertical="center" wrapText="1"/>
    </xf>
    <xf numFmtId="0" fontId="0" fillId="4" borderId="105" xfId="0" applyFill="1" applyBorder="1"/>
    <xf numFmtId="0" fontId="0" fillId="0" borderId="105" xfId="0" applyBorder="1"/>
    <xf numFmtId="0" fontId="0" fillId="0" borderId="106" xfId="0" applyBorder="1"/>
    <xf numFmtId="3" fontId="0" fillId="0" borderId="127" xfId="0" applyNumberFormat="1" applyBorder="1" applyAlignment="1">
      <alignment vertical="center" wrapText="1"/>
    </xf>
    <xf numFmtId="3" fontId="0" fillId="0" borderId="110" xfId="0" applyNumberFormat="1" applyBorder="1" applyAlignment="1">
      <alignment vertical="center" wrapText="1"/>
    </xf>
    <xf numFmtId="3" fontId="0" fillId="0" borderId="109" xfId="0" applyNumberFormat="1" applyBorder="1" applyAlignment="1">
      <alignment vertical="center" wrapText="1"/>
    </xf>
    <xf numFmtId="167" fontId="0" fillId="0" borderId="127" xfId="1" applyNumberFormat="1" applyFont="1" applyFill="1" applyBorder="1" applyAlignment="1">
      <alignment vertical="center" wrapText="1"/>
    </xf>
    <xf numFmtId="167" fontId="0" fillId="0" borderId="110" xfId="1" applyNumberFormat="1" applyFont="1" applyFill="1" applyBorder="1" applyAlignment="1">
      <alignment vertical="center" wrapText="1"/>
    </xf>
    <xf numFmtId="167" fontId="0" fillId="0" borderId="109" xfId="1" applyNumberFormat="1" applyFont="1" applyFill="1" applyBorder="1" applyAlignment="1">
      <alignment vertical="center" wrapText="1"/>
    </xf>
    <xf numFmtId="3" fontId="0" fillId="0" borderId="116" xfId="0" applyNumberFormat="1" applyBorder="1" applyAlignment="1">
      <alignment vertical="center" wrapText="1"/>
    </xf>
    <xf numFmtId="3" fontId="0" fillId="0" borderId="117" xfId="0" applyNumberFormat="1" applyBorder="1" applyAlignment="1">
      <alignment vertical="center" wrapText="1"/>
    </xf>
    <xf numFmtId="3" fontId="0" fillId="0" borderId="118" xfId="0" applyNumberFormat="1" applyBorder="1" applyAlignment="1">
      <alignment vertical="center" wrapText="1"/>
    </xf>
    <xf numFmtId="3" fontId="0" fillId="4" borderId="31" xfId="0" applyNumberFormat="1" applyFill="1" applyBorder="1" applyAlignment="1">
      <alignment vertical="center" wrapText="1"/>
    </xf>
    <xf numFmtId="3" fontId="0" fillId="4" borderId="10" xfId="0" applyNumberFormat="1" applyFill="1" applyBorder="1" applyAlignment="1">
      <alignment vertical="center" wrapText="1"/>
    </xf>
    <xf numFmtId="3" fontId="0" fillId="4" borderId="30" xfId="0" applyNumberFormat="1" applyFill="1" applyBorder="1" applyAlignment="1">
      <alignment vertical="center" wrapText="1"/>
    </xf>
    <xf numFmtId="167" fontId="0" fillId="4" borderId="30" xfId="1" applyNumberFormat="1" applyFont="1" applyFill="1" applyBorder="1"/>
    <xf numFmtId="3" fontId="0" fillId="4" borderId="51" xfId="0" applyNumberFormat="1" applyFill="1" applyBorder="1" applyAlignment="1">
      <alignment vertical="center" wrapText="1"/>
    </xf>
    <xf numFmtId="164" fontId="0" fillId="4" borderId="10" xfId="0" applyNumberFormat="1" applyFill="1" applyBorder="1"/>
    <xf numFmtId="166" fontId="0" fillId="0" borderId="61" xfId="0" applyNumberFormat="1" applyBorder="1" applyAlignment="1">
      <alignment vertical="center" wrapText="1"/>
    </xf>
    <xf numFmtId="166" fontId="0" fillId="0" borderId="13" xfId="0" applyNumberFormat="1" applyBorder="1" applyAlignment="1">
      <alignment vertical="center" wrapText="1"/>
    </xf>
    <xf numFmtId="0" fontId="0" fillId="0" borderId="96" xfId="0" applyBorder="1" applyAlignment="1">
      <alignment vertical="center" wrapText="1"/>
    </xf>
    <xf numFmtId="166" fontId="0" fillId="0" borderId="124" xfId="0" applyNumberFormat="1" applyBorder="1" applyAlignment="1">
      <alignment vertical="center" wrapText="1"/>
    </xf>
    <xf numFmtId="0" fontId="3" fillId="14" borderId="105" xfId="0" applyFont="1" applyFill="1" applyBorder="1" applyAlignment="1">
      <alignment vertical="center" wrapText="1"/>
    </xf>
    <xf numFmtId="3" fontId="0" fillId="0" borderId="13" xfId="0" applyNumberFormat="1" applyBorder="1"/>
    <xf numFmtId="170" fontId="0" fillId="4" borderId="24" xfId="0" applyNumberFormat="1" applyFill="1" applyBorder="1"/>
    <xf numFmtId="170" fontId="0" fillId="4" borderId="10" xfId="0" applyNumberFormat="1" applyFill="1" applyBorder="1"/>
    <xf numFmtId="164" fontId="22" fillId="4" borderId="10" xfId="0" applyNumberFormat="1" applyFont="1" applyFill="1" applyBorder="1"/>
    <xf numFmtId="164" fontId="22" fillId="4" borderId="13" xfId="0" applyNumberFormat="1" applyFont="1" applyFill="1" applyBorder="1"/>
    <xf numFmtId="0" fontId="3" fillId="9" borderId="29"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4" fillId="0" borderId="0" xfId="3" quotePrefix="1"/>
    <xf numFmtId="0" fontId="3" fillId="2" borderId="59" xfId="0" applyFont="1" applyFill="1" applyBorder="1" applyAlignment="1">
      <alignment horizontal="center"/>
    </xf>
    <xf numFmtId="0" fontId="3" fillId="2" borderId="128" xfId="0" applyFont="1" applyFill="1" applyBorder="1" applyAlignment="1">
      <alignment horizontal="center" wrapText="1"/>
    </xf>
    <xf numFmtId="0" fontId="27" fillId="0" borderId="0" xfId="0" applyFont="1"/>
    <xf numFmtId="0" fontId="3" fillId="9" borderId="10" xfId="0" applyFont="1" applyFill="1" applyBorder="1" applyAlignment="1">
      <alignment horizontal="center"/>
    </xf>
    <xf numFmtId="0" fontId="3" fillId="9" borderId="13" xfId="0" applyFont="1" applyFill="1" applyBorder="1" applyAlignment="1">
      <alignment horizontal="center"/>
    </xf>
    <xf numFmtId="0" fontId="3" fillId="9" borderId="10" xfId="0" applyFont="1" applyFill="1" applyBorder="1" applyAlignment="1">
      <alignment horizontal="center" vertical="center"/>
    </xf>
    <xf numFmtId="0" fontId="3" fillId="9" borderId="13" xfId="0" applyFont="1" applyFill="1" applyBorder="1" applyAlignment="1">
      <alignment horizontal="center" vertical="center"/>
    </xf>
    <xf numFmtId="0" fontId="29" fillId="0" borderId="0" xfId="0" applyFont="1"/>
    <xf numFmtId="0" fontId="3" fillId="9" borderId="10" xfId="0" applyFont="1" applyFill="1" applyBorder="1" applyAlignment="1">
      <alignment horizontal="center" wrapText="1"/>
    </xf>
    <xf numFmtId="0" fontId="3" fillId="6" borderId="33" xfId="0" applyFont="1" applyFill="1" applyBorder="1" applyAlignment="1">
      <alignment horizontal="center"/>
    </xf>
    <xf numFmtId="0" fontId="3" fillId="6" borderId="17" xfId="0" applyFont="1" applyFill="1" applyBorder="1" applyAlignment="1">
      <alignment horizontal="center"/>
    </xf>
    <xf numFmtId="0" fontId="3" fillId="6" borderId="32" xfId="0" applyFont="1" applyFill="1" applyBorder="1" applyAlignment="1">
      <alignment horizontal="center"/>
    </xf>
    <xf numFmtId="0" fontId="3" fillId="6" borderId="32" xfId="0" quotePrefix="1" applyFont="1" applyFill="1" applyBorder="1" applyAlignment="1">
      <alignment horizontal="center" wrapText="1"/>
    </xf>
    <xf numFmtId="0" fontId="3" fillId="6" borderId="19" xfId="0" applyFont="1" applyFill="1" applyBorder="1" applyAlignment="1">
      <alignment horizontal="center" wrapText="1"/>
    </xf>
    <xf numFmtId="0" fontId="3" fillId="6" borderId="18" xfId="0" applyFont="1" applyFill="1" applyBorder="1" applyAlignment="1">
      <alignment horizontal="center"/>
    </xf>
    <xf numFmtId="0" fontId="9" fillId="0" borderId="0" xfId="4" applyFont="1" applyBorder="1" applyAlignment="1"/>
    <xf numFmtId="0" fontId="31" fillId="0" borderId="0" xfId="4" applyFont="1" applyBorder="1" applyAlignment="1"/>
    <xf numFmtId="0" fontId="8" fillId="0" borderId="0" xfId="4" applyFont="1" applyBorder="1" applyAlignment="1"/>
    <xf numFmtId="0" fontId="8" fillId="0" borderId="0" xfId="2" applyFont="1" applyBorder="1"/>
    <xf numFmtId="164" fontId="0" fillId="18" borderId="101" xfId="0" applyNumberFormat="1" applyFill="1" applyBorder="1" applyAlignment="1">
      <alignment vertical="center" wrapText="1"/>
    </xf>
    <xf numFmtId="164" fontId="0" fillId="18" borderId="24" xfId="0" applyNumberFormat="1" applyFill="1" applyBorder="1" applyAlignment="1">
      <alignment vertical="center" wrapText="1"/>
    </xf>
    <xf numFmtId="164" fontId="0" fillId="18" borderId="24" xfId="0" applyNumberFormat="1" applyFill="1" applyBorder="1"/>
    <xf numFmtId="164" fontId="0" fillId="18" borderId="48" xfId="0" applyNumberFormat="1" applyFill="1" applyBorder="1"/>
    <xf numFmtId="164" fontId="0" fillId="18" borderId="102" xfId="0" applyNumberFormat="1" applyFill="1" applyBorder="1" applyAlignment="1">
      <alignment vertical="center" wrapText="1"/>
    </xf>
    <xf numFmtId="164" fontId="0" fillId="18" borderId="97" xfId="0" applyNumberFormat="1" applyFill="1" applyBorder="1" applyAlignment="1">
      <alignment vertical="center" wrapText="1"/>
    </xf>
    <xf numFmtId="164" fontId="0" fillId="18" borderId="22" xfId="0" applyNumberFormat="1" applyFill="1" applyBorder="1"/>
    <xf numFmtId="164" fontId="0" fillId="18" borderId="94" xfId="0" applyNumberFormat="1" applyFill="1" applyBorder="1"/>
    <xf numFmtId="164" fontId="0" fillId="18" borderId="98" xfId="0" applyNumberFormat="1" applyFill="1" applyBorder="1" applyAlignment="1">
      <alignment vertical="center" wrapText="1"/>
    </xf>
    <xf numFmtId="164" fontId="0" fillId="18" borderId="120" xfId="0" applyNumberFormat="1" applyFill="1" applyBorder="1"/>
    <xf numFmtId="164" fontId="0" fillId="18" borderId="116" xfId="0" applyNumberFormat="1" applyFill="1" applyBorder="1" applyAlignment="1">
      <alignment horizontal="center" vertical="center" wrapText="1"/>
    </xf>
    <xf numFmtId="0" fontId="3" fillId="6" borderId="55" xfId="0" applyFont="1" applyFill="1" applyBorder="1" applyAlignment="1">
      <alignment horizontal="center" wrapText="1"/>
    </xf>
    <xf numFmtId="0" fontId="30" fillId="0" borderId="0" xfId="0" applyFont="1"/>
    <xf numFmtId="0" fontId="33" fillId="0" borderId="0" xfId="0" applyFont="1"/>
    <xf numFmtId="167" fontId="0" fillId="0" borderId="139" xfId="1" applyNumberFormat="1" applyFont="1" applyBorder="1" applyAlignment="1">
      <alignment vertical="center" wrapText="1"/>
    </xf>
    <xf numFmtId="164" fontId="0" fillId="0" borderId="138" xfId="0" applyNumberFormat="1" applyBorder="1"/>
    <xf numFmtId="0" fontId="0" fillId="0" borderId="139" xfId="0" applyBorder="1" applyAlignment="1">
      <alignment vertical="center" wrapText="1"/>
    </xf>
    <xf numFmtId="0" fontId="0" fillId="0" borderId="142" xfId="0" applyBorder="1" applyAlignment="1">
      <alignment vertical="center" wrapText="1"/>
    </xf>
    <xf numFmtId="3" fontId="0" fillId="0" borderId="143" xfId="0" applyNumberFormat="1" applyBorder="1"/>
    <xf numFmtId="167" fontId="0" fillId="0" borderId="143" xfId="0" applyNumberFormat="1" applyBorder="1"/>
    <xf numFmtId="164" fontId="0" fillId="0" borderId="144" xfId="0" applyNumberFormat="1" applyBorder="1"/>
    <xf numFmtId="167" fontId="0" fillId="0" borderId="138" xfId="1" applyNumberFormat="1" applyFont="1" applyBorder="1" applyAlignment="1">
      <alignment vertical="center" wrapText="1"/>
    </xf>
    <xf numFmtId="167" fontId="0" fillId="0" borderId="142" xfId="1" applyNumberFormat="1" applyFont="1" applyBorder="1" applyAlignment="1">
      <alignment vertical="center" wrapText="1"/>
    </xf>
    <xf numFmtId="167" fontId="0" fillId="0" borderId="143" xfId="1" applyNumberFormat="1" applyFont="1" applyBorder="1" applyAlignment="1">
      <alignment vertical="center" wrapText="1"/>
    </xf>
    <xf numFmtId="167" fontId="0" fillId="0" borderId="144" xfId="1" applyNumberFormat="1" applyFont="1" applyBorder="1" applyAlignment="1">
      <alignment vertical="center" wrapText="1"/>
    </xf>
    <xf numFmtId="0" fontId="34" fillId="0" borderId="0" xfId="0" applyFont="1"/>
    <xf numFmtId="0" fontId="35" fillId="0" borderId="0" xfId="3" applyFont="1"/>
    <xf numFmtId="0" fontId="36" fillId="0" borderId="0" xfId="0" applyFont="1"/>
    <xf numFmtId="0" fontId="37" fillId="0" borderId="0" xfId="3" applyFont="1"/>
    <xf numFmtId="0" fontId="3" fillId="9" borderId="138" xfId="0" applyFont="1" applyFill="1" applyBorder="1" applyAlignment="1">
      <alignment horizontal="center"/>
    </xf>
    <xf numFmtId="167" fontId="0" fillId="0" borderId="138" xfId="1" applyNumberFormat="1" applyFont="1" applyBorder="1"/>
    <xf numFmtId="167" fontId="0" fillId="0" borderId="143" xfId="1" applyNumberFormat="1" applyFont="1" applyBorder="1"/>
    <xf numFmtId="167" fontId="0" fillId="0" borderId="144" xfId="1" applyNumberFormat="1" applyFont="1" applyBorder="1"/>
    <xf numFmtId="167" fontId="0" fillId="0" borderId="28" xfId="1" applyNumberFormat="1" applyFont="1" applyBorder="1"/>
    <xf numFmtId="167" fontId="0" fillId="0" borderId="147" xfId="1" applyNumberFormat="1" applyFont="1" applyBorder="1"/>
    <xf numFmtId="167" fontId="0" fillId="0" borderId="146" xfId="1" applyNumberFormat="1" applyFont="1" applyBorder="1"/>
    <xf numFmtId="167" fontId="0" fillId="0" borderId="55" xfId="1" applyNumberFormat="1" applyFont="1" applyBorder="1"/>
    <xf numFmtId="167" fontId="0" fillId="0" borderId="57" xfId="1" applyNumberFormat="1" applyFont="1" applyBorder="1"/>
    <xf numFmtId="167" fontId="0" fillId="0" borderId="56" xfId="1" applyNumberFormat="1" applyFont="1" applyBorder="1"/>
    <xf numFmtId="0" fontId="3" fillId="3" borderId="65" xfId="0" applyFont="1" applyFill="1" applyBorder="1" applyAlignment="1">
      <alignment horizontal="center" wrapText="1"/>
    </xf>
    <xf numFmtId="0" fontId="3" fillId="3" borderId="57" xfId="0" applyFont="1" applyFill="1" applyBorder="1" applyAlignment="1">
      <alignment horizontal="center" wrapText="1"/>
    </xf>
    <xf numFmtId="0" fontId="3" fillId="3" borderId="126" xfId="0" applyFont="1" applyFill="1" applyBorder="1" applyAlignment="1">
      <alignment horizontal="center" wrapText="1"/>
    </xf>
    <xf numFmtId="6" fontId="3" fillId="3" borderId="126" xfId="0" applyNumberFormat="1" applyFont="1" applyFill="1" applyBorder="1" applyAlignment="1">
      <alignment horizontal="center" wrapText="1"/>
    </xf>
    <xf numFmtId="0" fontId="3" fillId="3" borderId="113" xfId="0" applyFont="1" applyFill="1" applyBorder="1" applyAlignment="1">
      <alignment horizontal="center" wrapText="1"/>
    </xf>
    <xf numFmtId="0" fontId="3" fillId="3" borderId="114" xfId="0" applyFont="1" applyFill="1" applyBorder="1" applyAlignment="1">
      <alignment horizontal="center" wrapText="1"/>
    </xf>
    <xf numFmtId="0" fontId="3" fillId="3" borderId="115" xfId="0" applyFont="1" applyFill="1" applyBorder="1" applyAlignment="1">
      <alignment horizontal="center" wrapText="1"/>
    </xf>
    <xf numFmtId="6" fontId="3" fillId="3" borderId="119" xfId="0" applyNumberFormat="1" applyFont="1" applyFill="1" applyBorder="1" applyAlignment="1">
      <alignment horizontal="center" wrapText="1"/>
    </xf>
    <xf numFmtId="0" fontId="3" fillId="3" borderId="13" xfId="0" applyFont="1" applyFill="1" applyBorder="1" applyAlignment="1">
      <alignment horizontal="center" vertical="center" wrapText="1"/>
    </xf>
    <xf numFmtId="0" fontId="3" fillId="6" borderId="17"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44" xfId="0" applyFont="1" applyFill="1" applyBorder="1" applyAlignment="1">
      <alignment horizontal="center" vertical="center" wrapText="1"/>
    </xf>
    <xf numFmtId="3" fontId="0" fillId="4" borderId="55" xfId="0" applyNumberFormat="1" applyFill="1" applyBorder="1" applyAlignment="1">
      <alignment wrapText="1"/>
    </xf>
    <xf numFmtId="164" fontId="0" fillId="4" borderId="55" xfId="0" applyNumberFormat="1" applyFill="1" applyBorder="1"/>
    <xf numFmtId="165" fontId="1" fillId="4" borderId="55" xfId="1" applyNumberFormat="1" applyFont="1" applyFill="1" applyBorder="1"/>
    <xf numFmtId="3" fontId="0" fillId="0" borderId="55" xfId="0" applyNumberFormat="1" applyBorder="1"/>
    <xf numFmtId="164" fontId="0" fillId="0" borderId="55" xfId="0" applyNumberFormat="1" applyBorder="1"/>
    <xf numFmtId="165" fontId="0" fillId="0" borderId="55" xfId="0" applyNumberFormat="1" applyBorder="1"/>
    <xf numFmtId="0" fontId="3" fillId="6" borderId="152" xfId="0" applyFont="1" applyFill="1" applyBorder="1" applyAlignment="1">
      <alignment horizontal="center" wrapText="1"/>
    </xf>
    <xf numFmtId="3" fontId="0" fillId="4" borderId="151" xfId="0" applyNumberFormat="1" applyFill="1" applyBorder="1" applyAlignment="1">
      <alignment vertical="center"/>
    </xf>
    <xf numFmtId="164" fontId="0" fillId="4" borderId="152" xfId="0" applyNumberFormat="1" applyFill="1" applyBorder="1"/>
    <xf numFmtId="0" fontId="0" fillId="0" borderId="151" xfId="0" applyBorder="1"/>
    <xf numFmtId="164" fontId="0" fillId="0" borderId="152" xfId="0" applyNumberFormat="1" applyBorder="1"/>
    <xf numFmtId="0" fontId="0" fillId="0" borderId="153" xfId="0" applyBorder="1"/>
    <xf numFmtId="3" fontId="0" fillId="0" borderId="154" xfId="0" applyNumberFormat="1" applyBorder="1"/>
    <xf numFmtId="164" fontId="0" fillId="0" borderId="154" xfId="0" applyNumberFormat="1" applyBorder="1"/>
    <xf numFmtId="165" fontId="0" fillId="0" borderId="154" xfId="0" applyNumberFormat="1" applyBorder="1"/>
    <xf numFmtId="164" fontId="0" fillId="0" borderId="155" xfId="0" applyNumberFormat="1" applyBorder="1"/>
    <xf numFmtId="0" fontId="3" fillId="8" borderId="156" xfId="0" applyFont="1" applyFill="1" applyBorder="1"/>
    <xf numFmtId="0" fontId="3" fillId="8" borderId="135" xfId="0" applyFont="1" applyFill="1" applyBorder="1" applyAlignment="1">
      <alignment horizontal="center" vertical="center" wrapText="1"/>
    </xf>
    <xf numFmtId="0" fontId="3" fillId="8" borderId="136" xfId="0" applyFont="1" applyFill="1" applyBorder="1" applyAlignment="1">
      <alignment horizontal="center" vertical="center" wrapText="1"/>
    </xf>
    <xf numFmtId="0" fontId="3" fillId="10" borderId="139" xfId="0" applyFont="1" applyFill="1" applyBorder="1"/>
    <xf numFmtId="0" fontId="0" fillId="10" borderId="138" xfId="0" applyFill="1" applyBorder="1" applyAlignment="1">
      <alignment horizontal="center" vertical="center" wrapText="1"/>
    </xf>
    <xf numFmtId="0" fontId="3" fillId="0" borderId="139" xfId="0" applyFont="1" applyBorder="1"/>
    <xf numFmtId="165" fontId="0" fillId="0" borderId="138" xfId="1" applyNumberFormat="1" applyFont="1" applyBorder="1" applyAlignment="1">
      <alignment horizontal="left"/>
    </xf>
    <xf numFmtId="0" fontId="0" fillId="0" borderId="139" xfId="0" applyBorder="1" applyAlignment="1">
      <alignment horizontal="left" indent="1"/>
    </xf>
    <xf numFmtId="165" fontId="0" fillId="0" borderId="138" xfId="1" applyNumberFormat="1" applyFont="1" applyFill="1" applyBorder="1" applyAlignment="1">
      <alignment horizontal="left"/>
    </xf>
    <xf numFmtId="0" fontId="3" fillId="10" borderId="139" xfId="0" applyFont="1" applyFill="1" applyBorder="1" applyAlignment="1">
      <alignment horizontal="left"/>
    </xf>
    <xf numFmtId="165" fontId="0" fillId="10" borderId="138" xfId="1" applyNumberFormat="1" applyFont="1" applyFill="1" applyBorder="1" applyAlignment="1">
      <alignment horizontal="left"/>
    </xf>
    <xf numFmtId="0" fontId="0" fillId="0" borderId="142" xfId="0" applyBorder="1" applyAlignment="1">
      <alignment horizontal="left" indent="1"/>
    </xf>
    <xf numFmtId="165" fontId="0" fillId="0" borderId="143" xfId="1" applyNumberFormat="1" applyFont="1" applyBorder="1" applyAlignment="1">
      <alignment horizontal="left" vertical="center" wrapText="1"/>
    </xf>
    <xf numFmtId="165" fontId="0" fillId="0" borderId="144" xfId="1" applyNumberFormat="1" applyFont="1" applyBorder="1" applyAlignment="1">
      <alignment horizontal="left"/>
    </xf>
    <xf numFmtId="0" fontId="3" fillId="8" borderId="136" xfId="0" applyFont="1" applyFill="1" applyBorder="1" applyAlignment="1">
      <alignment horizontal="center" vertical="center"/>
    </xf>
    <xf numFmtId="168" fontId="3" fillId="0" borderId="139" xfId="6" applyNumberFormat="1" applyFont="1" applyBorder="1"/>
    <xf numFmtId="168" fontId="0" fillId="0" borderId="138" xfId="6" applyNumberFormat="1" applyFont="1" applyBorder="1"/>
    <xf numFmtId="168" fontId="0" fillId="0" borderId="139" xfId="6" applyNumberFormat="1" applyFont="1" applyBorder="1" applyAlignment="1">
      <alignment horizontal="left" indent="1"/>
    </xf>
    <xf numFmtId="168" fontId="0" fillId="0" borderId="142" xfId="6" applyNumberFormat="1" applyFont="1" applyBorder="1" applyAlignment="1">
      <alignment horizontal="left" indent="1"/>
    </xf>
    <xf numFmtId="168" fontId="0" fillId="0" borderId="143" xfId="6" applyNumberFormat="1" applyFont="1" applyBorder="1"/>
    <xf numFmtId="168" fontId="0" fillId="0" borderId="144" xfId="6" applyNumberFormat="1" applyFont="1" applyBorder="1"/>
    <xf numFmtId="3" fontId="0" fillId="4" borderId="148" xfId="0" applyNumberFormat="1" applyFill="1" applyBorder="1" applyAlignment="1">
      <alignment vertical="center"/>
    </xf>
    <xf numFmtId="3" fontId="0" fillId="4" borderId="157" xfId="0" applyNumberFormat="1" applyFill="1" applyBorder="1"/>
    <xf numFmtId="3" fontId="0" fillId="4" borderId="135" xfId="0" applyNumberFormat="1" applyFill="1" applyBorder="1"/>
    <xf numFmtId="3" fontId="0" fillId="4" borderId="158" xfId="0" applyNumberFormat="1" applyFill="1" applyBorder="1"/>
    <xf numFmtId="170" fontId="0" fillId="4" borderId="157" xfId="0" applyNumberFormat="1" applyFill="1" applyBorder="1" applyAlignment="1">
      <alignment horizontal="center"/>
    </xf>
    <xf numFmtId="170" fontId="0" fillId="4" borderId="135" xfId="0" applyNumberFormat="1" applyFill="1" applyBorder="1" applyAlignment="1">
      <alignment horizontal="center"/>
    </xf>
    <xf numFmtId="170" fontId="0" fillId="4" borderId="136" xfId="0" applyNumberFormat="1" applyFill="1" applyBorder="1" applyAlignment="1">
      <alignment horizontal="center"/>
    </xf>
    <xf numFmtId="170" fontId="0" fillId="0" borderId="138" xfId="0" applyNumberFormat="1" applyBorder="1"/>
    <xf numFmtId="167" fontId="0" fillId="0" borderId="159" xfId="0" applyNumberFormat="1" applyBorder="1" applyAlignment="1">
      <alignment horizontal="center"/>
    </xf>
    <xf numFmtId="167" fontId="0" fillId="0" borderId="143" xfId="0" applyNumberFormat="1" applyBorder="1" applyAlignment="1">
      <alignment horizontal="center"/>
    </xf>
    <xf numFmtId="167" fontId="0" fillId="0" borderId="160" xfId="0" applyNumberFormat="1" applyBorder="1" applyAlignment="1">
      <alignment horizontal="center"/>
    </xf>
    <xf numFmtId="170" fontId="0" fillId="0" borderId="159" xfId="0" applyNumberFormat="1" applyBorder="1"/>
    <xf numFmtId="170" fontId="0" fillId="0" borderId="143" xfId="0" applyNumberFormat="1" applyBorder="1"/>
    <xf numFmtId="170" fontId="0" fillId="0" borderId="144" xfId="0" applyNumberFormat="1" applyBorder="1"/>
    <xf numFmtId="0" fontId="0" fillId="0" borderId="161" xfId="0" applyBorder="1"/>
    <xf numFmtId="167" fontId="0" fillId="0" borderId="26" xfId="0" applyNumberFormat="1" applyBorder="1" applyAlignment="1">
      <alignment horizontal="center"/>
    </xf>
    <xf numFmtId="167" fontId="0" fillId="0" borderId="24" xfId="0" applyNumberFormat="1" applyBorder="1" applyAlignment="1">
      <alignment horizontal="center"/>
    </xf>
    <xf numFmtId="167" fontId="0" fillId="0" borderId="27" xfId="0" applyNumberFormat="1" applyBorder="1" applyAlignment="1">
      <alignment horizontal="center"/>
    </xf>
    <xf numFmtId="170" fontId="0" fillId="0" borderId="26" xfId="0" applyNumberFormat="1" applyBorder="1"/>
    <xf numFmtId="170" fontId="0" fillId="0" borderId="27" xfId="0" applyNumberFormat="1" applyBorder="1"/>
    <xf numFmtId="0" fontId="8" fillId="0" borderId="0" xfId="2" applyFont="1" applyBorder="1" applyAlignment="1"/>
    <xf numFmtId="167" fontId="3" fillId="9" borderId="10" xfId="1" applyNumberFormat="1" applyFont="1" applyFill="1" applyBorder="1" applyAlignment="1">
      <alignment horizontal="center" vertical="center" wrapText="1"/>
    </xf>
    <xf numFmtId="0" fontId="3" fillId="9" borderId="138" xfId="0" applyFont="1" applyFill="1" applyBorder="1" applyAlignment="1">
      <alignment horizontal="center" vertical="center"/>
    </xf>
    <xf numFmtId="169" fontId="13" fillId="0" borderId="0" xfId="0" applyNumberFormat="1" applyFont="1" applyAlignment="1">
      <alignment vertical="center"/>
    </xf>
    <xf numFmtId="0" fontId="21" fillId="0" borderId="0" xfId="0" applyFont="1" applyAlignment="1">
      <alignment vertical="center" readingOrder="1"/>
    </xf>
    <xf numFmtId="0" fontId="0" fillId="0" borderId="0" xfId="0" applyAlignment="1">
      <alignment vertical="center" readingOrder="1"/>
    </xf>
    <xf numFmtId="0" fontId="13" fillId="0" borderId="0" xfId="0" applyFont="1" applyAlignment="1">
      <alignment vertical="center"/>
    </xf>
    <xf numFmtId="0" fontId="21" fillId="0" borderId="0" xfId="0" applyFont="1" applyAlignment="1">
      <alignment vertical="center"/>
    </xf>
    <xf numFmtId="3" fontId="24" fillId="17" borderId="23" xfId="0" applyNumberFormat="1" applyFont="1" applyFill="1" applyBorder="1"/>
    <xf numFmtId="3" fontId="24" fillId="17" borderId="94" xfId="0" applyNumberFormat="1" applyFont="1" applyFill="1" applyBorder="1"/>
    <xf numFmtId="166" fontId="24" fillId="0" borderId="23" xfId="0" applyNumberFormat="1" applyFont="1" applyBorder="1"/>
    <xf numFmtId="166" fontId="24" fillId="0" borderId="10" xfId="0" applyNumberFormat="1" applyFont="1" applyBorder="1"/>
    <xf numFmtId="166" fontId="24" fillId="0" borderId="31" xfId="0" applyNumberFormat="1" applyFont="1" applyBorder="1"/>
    <xf numFmtId="166" fontId="24" fillId="0" borderId="48" xfId="0" applyNumberFormat="1" applyFont="1" applyBorder="1"/>
    <xf numFmtId="166" fontId="24" fillId="0" borderId="24" xfId="0" applyNumberFormat="1" applyFont="1" applyBorder="1"/>
    <xf numFmtId="166" fontId="24" fillId="0" borderId="26" xfId="0" applyNumberFormat="1" applyFont="1" applyBorder="1"/>
    <xf numFmtId="166" fontId="24" fillId="0" borderId="52" xfId="0" applyNumberFormat="1" applyFont="1" applyBorder="1"/>
    <xf numFmtId="166" fontId="24" fillId="0" borderId="16" xfId="0" applyNumberFormat="1" applyFont="1" applyBorder="1"/>
    <xf numFmtId="166" fontId="24" fillId="0" borderId="91" xfId="0" applyNumberFormat="1" applyFont="1" applyBorder="1"/>
    <xf numFmtId="166" fontId="24" fillId="0" borderId="53" xfId="0" applyNumberFormat="1" applyFont="1" applyBorder="1"/>
    <xf numFmtId="0" fontId="39" fillId="0" borderId="0" xfId="0" applyFont="1"/>
    <xf numFmtId="0" fontId="40" fillId="0" borderId="0" xfId="3" applyFont="1"/>
    <xf numFmtId="164" fontId="0" fillId="4" borderId="28" xfId="0" applyNumberFormat="1" applyFill="1" applyBorder="1"/>
    <xf numFmtId="164" fontId="0" fillId="4" borderId="55" xfId="0" applyNumberFormat="1" applyFill="1" applyBorder="1" applyAlignment="1">
      <alignment horizontal="center" vertical="center"/>
    </xf>
    <xf numFmtId="164" fontId="0" fillId="0" borderId="55" xfId="0" applyNumberFormat="1" applyBorder="1" applyAlignment="1">
      <alignment horizontal="center"/>
    </xf>
    <xf numFmtId="167" fontId="3" fillId="4" borderId="140" xfId="1" applyNumberFormat="1" applyFont="1" applyFill="1" applyBorder="1" applyAlignment="1">
      <alignment horizontal="left" vertical="center" wrapText="1"/>
    </xf>
    <xf numFmtId="167" fontId="3" fillId="4" borderId="84" xfId="1" applyNumberFormat="1" applyFont="1" applyFill="1" applyBorder="1" applyAlignment="1">
      <alignment horizontal="left" vertical="center" wrapText="1"/>
    </xf>
    <xf numFmtId="167" fontId="3" fillId="4" borderId="141" xfId="1" applyNumberFormat="1" applyFont="1" applyFill="1" applyBorder="1" applyAlignment="1">
      <alignment horizontal="left" vertical="center" wrapText="1"/>
    </xf>
    <xf numFmtId="0" fontId="3" fillId="8" borderId="134" xfId="0" applyFont="1" applyFill="1" applyBorder="1" applyAlignment="1">
      <alignment horizontal="center" vertical="center"/>
    </xf>
    <xf numFmtId="0" fontId="3" fillId="8" borderId="24" xfId="0" applyFont="1" applyFill="1" applyBorder="1" applyAlignment="1">
      <alignment horizontal="center" vertical="center"/>
    </xf>
    <xf numFmtId="0" fontId="0" fillId="4" borderId="140" xfId="0" applyFill="1" applyBorder="1" applyAlignment="1">
      <alignment horizontal="center"/>
    </xf>
    <xf numFmtId="0" fontId="0" fillId="4" borderId="84" xfId="0" applyFill="1" applyBorder="1" applyAlignment="1">
      <alignment horizontal="center"/>
    </xf>
    <xf numFmtId="0" fontId="0" fillId="4" borderId="141" xfId="0" applyFill="1" applyBorder="1" applyAlignment="1">
      <alignment horizontal="center"/>
    </xf>
    <xf numFmtId="0" fontId="3" fillId="8" borderId="145" xfId="0" applyFont="1" applyFill="1" applyBorder="1" applyAlignment="1">
      <alignment horizontal="center" vertical="center"/>
    </xf>
    <xf numFmtId="0" fontId="3" fillId="8" borderId="146" xfId="0" applyFont="1" applyFill="1" applyBorder="1" applyAlignment="1">
      <alignment horizontal="center" vertical="center"/>
    </xf>
    <xf numFmtId="167" fontId="3" fillId="4" borderId="140" xfId="1" applyNumberFormat="1" applyFont="1" applyFill="1" applyBorder="1" applyAlignment="1">
      <alignment vertical="center" wrapText="1"/>
    </xf>
    <xf numFmtId="167" fontId="3" fillId="4" borderId="84" xfId="1" applyNumberFormat="1" applyFont="1" applyFill="1" applyBorder="1" applyAlignment="1">
      <alignment vertical="center" wrapText="1"/>
    </xf>
    <xf numFmtId="167" fontId="3" fillId="4" borderId="141" xfId="1" applyNumberFormat="1" applyFont="1" applyFill="1" applyBorder="1" applyAlignment="1">
      <alignment vertical="center" wrapText="1"/>
    </xf>
    <xf numFmtId="167" fontId="3" fillId="4" borderId="140" xfId="1" applyNumberFormat="1" applyFont="1" applyFill="1" applyBorder="1" applyAlignment="1"/>
    <xf numFmtId="167" fontId="3" fillId="4" borderId="84" xfId="1" applyNumberFormat="1" applyFont="1" applyFill="1" applyBorder="1" applyAlignment="1"/>
    <xf numFmtId="167" fontId="3" fillId="4" borderId="141" xfId="1" applyNumberFormat="1" applyFont="1" applyFill="1" applyBorder="1" applyAlignment="1"/>
    <xf numFmtId="0" fontId="3" fillId="8" borderId="133" xfId="0" applyFont="1" applyFill="1" applyBorder="1" applyAlignment="1">
      <alignment horizontal="center" vertical="center"/>
    </xf>
    <xf numFmtId="0" fontId="3" fillId="8" borderId="137" xfId="0" applyFont="1" applyFill="1" applyBorder="1" applyAlignment="1">
      <alignment horizontal="center" vertical="center"/>
    </xf>
    <xf numFmtId="0" fontId="3" fillId="8" borderId="133" xfId="0" applyFont="1" applyFill="1" applyBorder="1" applyAlignment="1">
      <alignment horizontal="center"/>
    </xf>
    <xf numFmtId="0" fontId="3" fillId="8" borderId="137" xfId="0" applyFont="1" applyFill="1" applyBorder="1" applyAlignment="1">
      <alignment horizontal="center"/>
    </xf>
    <xf numFmtId="0" fontId="3" fillId="8" borderId="135" xfId="0" applyFont="1" applyFill="1" applyBorder="1" applyAlignment="1">
      <alignment horizontal="center"/>
    </xf>
    <xf numFmtId="0" fontId="3" fillId="8" borderId="136" xfId="0" applyFont="1" applyFill="1" applyBorder="1" applyAlignment="1">
      <alignment horizontal="center"/>
    </xf>
    <xf numFmtId="0" fontId="3" fillId="4" borderId="140" xfId="0" applyFont="1" applyFill="1" applyBorder="1" applyAlignment="1"/>
    <xf numFmtId="0" fontId="3" fillId="4" borderId="84" xfId="0" applyFont="1" applyFill="1" applyBorder="1" applyAlignment="1"/>
    <xf numFmtId="0" fontId="3" fillId="4" borderId="141" xfId="0" applyFont="1" applyFill="1" applyBorder="1" applyAlignment="1"/>
    <xf numFmtId="167" fontId="3" fillId="4" borderId="139" xfId="1" applyNumberFormat="1" applyFont="1" applyFill="1" applyBorder="1" applyAlignment="1">
      <alignment vertical="center" wrapText="1"/>
    </xf>
    <xf numFmtId="167" fontId="3" fillId="4" borderId="10" xfId="1" applyNumberFormat="1" applyFont="1" applyFill="1" applyBorder="1" applyAlignment="1">
      <alignment vertical="center" wrapText="1"/>
    </xf>
    <xf numFmtId="167" fontId="3" fillId="4" borderId="146" xfId="1" applyNumberFormat="1" applyFont="1" applyFill="1" applyBorder="1" applyAlignment="1">
      <alignment vertical="center" wrapText="1"/>
    </xf>
    <xf numFmtId="167" fontId="0" fillId="4" borderId="139" xfId="1" applyNumberFormat="1" applyFont="1" applyFill="1" applyBorder="1" applyAlignment="1">
      <alignment vertical="center" wrapText="1"/>
    </xf>
    <xf numFmtId="167" fontId="0" fillId="4" borderId="10" xfId="1" applyNumberFormat="1" applyFont="1" applyFill="1" applyBorder="1" applyAlignment="1">
      <alignment vertical="center" wrapText="1"/>
    </xf>
    <xf numFmtId="167" fontId="0" fillId="4" borderId="138" xfId="1" applyNumberFormat="1" applyFont="1" applyFill="1" applyBorder="1" applyAlignment="1">
      <alignment vertical="center" wrapText="1"/>
    </xf>
    <xf numFmtId="167" fontId="3" fillId="4" borderId="138" xfId="1" applyNumberFormat="1" applyFont="1" applyFill="1" applyBorder="1" applyAlignment="1">
      <alignment vertical="center" wrapText="1"/>
    </xf>
    <xf numFmtId="167" fontId="3" fillId="4" borderId="139" xfId="1" applyNumberFormat="1" applyFont="1" applyFill="1" applyBorder="1" applyAlignment="1"/>
    <xf numFmtId="167" fontId="3" fillId="4" borderId="10" xfId="1" applyNumberFormat="1" applyFont="1" applyFill="1" applyBorder="1" applyAlignment="1"/>
    <xf numFmtId="167" fontId="3" fillId="4" borderId="146" xfId="1" applyNumberFormat="1" applyFont="1" applyFill="1" applyBorder="1" applyAlignment="1"/>
    <xf numFmtId="167" fontId="3" fillId="4" borderId="50" xfId="1" applyNumberFormat="1" applyFont="1" applyFill="1" applyBorder="1" applyAlignment="1">
      <alignment vertical="center" wrapText="1"/>
    </xf>
    <xf numFmtId="167" fontId="3" fillId="4" borderId="51" xfId="1" applyNumberFormat="1" applyFont="1" applyFill="1" applyBorder="1" applyAlignment="1">
      <alignment vertical="center" wrapText="1"/>
    </xf>
    <xf numFmtId="0" fontId="3" fillId="8" borderId="35" xfId="0" applyFont="1" applyFill="1" applyBorder="1" applyAlignment="1">
      <alignment horizontal="center"/>
    </xf>
    <xf numFmtId="0" fontId="3" fillId="8" borderId="43" xfId="0" applyFont="1" applyFill="1" applyBorder="1" applyAlignment="1">
      <alignment horizontal="center"/>
    </xf>
    <xf numFmtId="0" fontId="0" fillId="8" borderId="75" xfId="0" applyFill="1" applyBorder="1" applyAlignment="1">
      <alignment horizontal="center"/>
    </xf>
    <xf numFmtId="0" fontId="0" fillId="8" borderId="74" xfId="0" applyFill="1" applyBorder="1" applyAlignment="1">
      <alignment horizontal="center"/>
    </xf>
    <xf numFmtId="167" fontId="3" fillId="4" borderId="50" xfId="1" applyNumberFormat="1" applyFont="1" applyFill="1" applyBorder="1" applyAlignment="1"/>
    <xf numFmtId="167" fontId="3" fillId="4" borderId="51" xfId="1" applyNumberFormat="1" applyFont="1" applyFill="1" applyBorder="1" applyAlignment="1"/>
    <xf numFmtId="0" fontId="3" fillId="4" borderId="130" xfId="0" applyFont="1" applyFill="1" applyBorder="1" applyAlignment="1">
      <alignment vertical="center" wrapText="1"/>
    </xf>
    <xf numFmtId="0" fontId="3" fillId="4" borderId="123" xfId="0" applyFont="1" applyFill="1" applyBorder="1" applyAlignment="1">
      <alignment vertical="center" wrapText="1"/>
    </xf>
    <xf numFmtId="0" fontId="3" fillId="4" borderId="69" xfId="0" applyFont="1" applyFill="1" applyBorder="1" applyAlignment="1">
      <alignment vertical="center" wrapText="1"/>
    </xf>
    <xf numFmtId="0" fontId="3" fillId="4" borderId="50" xfId="0" applyFont="1" applyFill="1" applyBorder="1" applyAlignment="1"/>
    <xf numFmtId="0" fontId="3" fillId="4" borderId="51" xfId="0" applyFont="1" applyFill="1" applyBorder="1" applyAlignment="1"/>
    <xf numFmtId="0" fontId="3" fillId="4" borderId="63" xfId="0" applyFont="1" applyFill="1" applyBorder="1" applyAlignment="1">
      <alignment vertical="center" wrapText="1"/>
    </xf>
    <xf numFmtId="0" fontId="3" fillId="4" borderId="72" xfId="0" applyFont="1" applyFill="1" applyBorder="1" applyAlignment="1">
      <alignment vertical="center" wrapText="1"/>
    </xf>
    <xf numFmtId="0" fontId="3" fillId="4" borderId="117" xfId="0" applyFont="1" applyFill="1" applyBorder="1" applyAlignment="1">
      <alignment vertical="center" wrapText="1"/>
    </xf>
    <xf numFmtId="0" fontId="0" fillId="4" borderId="130" xfId="0" applyFill="1" applyBorder="1" applyAlignment="1">
      <alignment horizontal="left" vertical="center" wrapText="1"/>
    </xf>
    <xf numFmtId="0" fontId="0" fillId="4" borderId="123" xfId="0" applyFill="1" applyBorder="1" applyAlignment="1">
      <alignment horizontal="left" vertical="center" wrapText="1"/>
    </xf>
    <xf numFmtId="0" fontId="0" fillId="4" borderId="69" xfId="0" applyFill="1" applyBorder="1" applyAlignment="1">
      <alignment horizontal="left" vertical="center" wrapText="1"/>
    </xf>
    <xf numFmtId="0" fontId="3" fillId="8" borderId="42" xfId="0" applyFont="1" applyFill="1" applyBorder="1" applyAlignment="1">
      <alignment horizontal="center"/>
    </xf>
    <xf numFmtId="0" fontId="3" fillId="8" borderId="4" xfId="0" applyFont="1" applyFill="1" applyBorder="1" applyAlignment="1">
      <alignment horizontal="center"/>
    </xf>
    <xf numFmtId="0" fontId="3" fillId="8" borderId="6" xfId="0" applyFont="1" applyFill="1" applyBorder="1" applyAlignment="1">
      <alignment horizontal="center"/>
    </xf>
    <xf numFmtId="0" fontId="3" fillId="8" borderId="75" xfId="0" applyFont="1" applyFill="1" applyBorder="1" applyAlignment="1">
      <alignment horizontal="center"/>
    </xf>
    <xf numFmtId="0" fontId="3" fillId="8" borderId="129" xfId="0" applyFont="1" applyFill="1" applyBorder="1" applyAlignment="1">
      <alignment horizontal="center"/>
    </xf>
    <xf numFmtId="0" fontId="3" fillId="8" borderId="34" xfId="0" applyFont="1" applyFill="1" applyBorder="1" applyAlignment="1">
      <alignment horizontal="center"/>
    </xf>
    <xf numFmtId="0" fontId="3" fillId="8" borderId="25" xfId="0" applyFont="1" applyFill="1" applyBorder="1" applyAlignment="1">
      <alignment horizontal="center"/>
    </xf>
    <xf numFmtId="0" fontId="3" fillId="8" borderId="112" xfId="0" applyFont="1" applyFill="1" applyBorder="1" applyAlignment="1">
      <alignment horizontal="center" wrapText="1"/>
    </xf>
    <xf numFmtId="0" fontId="3" fillId="8" borderId="107" xfId="0" applyFont="1" applyFill="1" applyBorder="1" applyAlignment="1">
      <alignment horizontal="center" wrapText="1"/>
    </xf>
    <xf numFmtId="0" fontId="0" fillId="0" borderId="0" xfId="0" applyAlignment="1">
      <alignment horizontal="left" vertical="top"/>
    </xf>
    <xf numFmtId="0" fontId="3" fillId="8" borderId="66" xfId="5" applyFont="1" applyFill="1" applyBorder="1" applyAlignment="1">
      <alignment horizontal="center"/>
    </xf>
    <xf numFmtId="0" fontId="3" fillId="8" borderId="71" xfId="5" applyFont="1" applyFill="1" applyBorder="1" applyAlignment="1">
      <alignment horizontal="center"/>
    </xf>
    <xf numFmtId="0" fontId="0" fillId="0" borderId="0" xfId="0" applyAlignment="1">
      <alignment horizontal="left"/>
    </xf>
    <xf numFmtId="0" fontId="3" fillId="14" borderId="47" xfId="0" applyFont="1" applyFill="1" applyBorder="1" applyAlignment="1">
      <alignment horizontal="left" vertical="center"/>
    </xf>
    <xf numFmtId="0" fontId="3" fillId="14" borderId="90" xfId="0" applyFont="1" applyFill="1" applyBorder="1" applyAlignment="1">
      <alignment horizontal="left" vertical="center"/>
    </xf>
    <xf numFmtId="0" fontId="3" fillId="14" borderId="49" xfId="0" applyFont="1" applyFill="1" applyBorder="1" applyAlignment="1">
      <alignment horizontal="left" vertical="center"/>
    </xf>
    <xf numFmtId="0" fontId="3" fillId="8" borderId="75" xfId="0" applyFont="1" applyFill="1" applyBorder="1" applyAlignment="1">
      <alignment horizontal="left" vertical="center"/>
    </xf>
    <xf numFmtId="0" fontId="3" fillId="8" borderId="76" xfId="0" applyFont="1" applyFill="1" applyBorder="1" applyAlignment="1">
      <alignment horizontal="left" vertical="center"/>
    </xf>
    <xf numFmtId="0" fontId="3" fillId="8" borderId="88" xfId="0" applyFont="1" applyFill="1" applyBorder="1" applyAlignment="1">
      <alignment horizontal="center" wrapText="1"/>
    </xf>
    <xf numFmtId="0" fontId="3" fillId="8" borderId="16" xfId="0" applyFont="1" applyFill="1" applyBorder="1" applyAlignment="1">
      <alignment horizontal="center" wrapText="1"/>
    </xf>
    <xf numFmtId="0" fontId="3" fillId="8" borderId="67" xfId="0" applyFont="1" applyFill="1" applyBorder="1" applyAlignment="1">
      <alignment horizontal="center"/>
    </xf>
    <xf numFmtId="0" fontId="3" fillId="8" borderId="45" xfId="0" applyFont="1" applyFill="1" applyBorder="1" applyAlignment="1">
      <alignment horizontal="center" wrapText="1"/>
    </xf>
    <xf numFmtId="0" fontId="3" fillId="8" borderId="89" xfId="0" applyFont="1" applyFill="1" applyBorder="1" applyAlignment="1">
      <alignment horizontal="center" wrapText="1"/>
    </xf>
    <xf numFmtId="0" fontId="3" fillId="14" borderId="50" xfId="0" applyFont="1" applyFill="1" applyBorder="1" applyAlignment="1">
      <alignment horizontal="left"/>
    </xf>
    <xf numFmtId="0" fontId="3" fillId="14" borderId="84" xfId="0" applyFont="1" applyFill="1" applyBorder="1" applyAlignment="1">
      <alignment horizontal="left"/>
    </xf>
    <xf numFmtId="0" fontId="3" fillId="14" borderId="51" xfId="0" applyFont="1" applyFill="1" applyBorder="1" applyAlignment="1">
      <alignment horizontal="left"/>
    </xf>
    <xf numFmtId="0" fontId="0" fillId="0" borderId="0" xfId="0" applyAlignment="1">
      <alignment horizontal="left" vertical="top" wrapText="1"/>
    </xf>
    <xf numFmtId="0" fontId="0" fillId="0" borderId="0" xfId="0" applyAlignment="1">
      <alignment horizontal="left" wrapText="1"/>
    </xf>
    <xf numFmtId="0" fontId="8" fillId="0" borderId="0" xfId="2" applyFont="1" applyBorder="1" applyAlignment="1">
      <alignment horizontal="left"/>
    </xf>
    <xf numFmtId="0" fontId="3" fillId="8" borderId="2" xfId="0" applyFont="1" applyFill="1" applyBorder="1" applyAlignment="1">
      <alignment horizontal="center"/>
    </xf>
    <xf numFmtId="0" fontId="3" fillId="8" borderId="14" xfId="0" applyFont="1" applyFill="1" applyBorder="1" applyAlignment="1">
      <alignment horizontal="center"/>
    </xf>
    <xf numFmtId="1" fontId="8" fillId="0" borderId="0" xfId="4" applyNumberFormat="1" applyFont="1" applyBorder="1" applyAlignment="1">
      <alignment horizontal="left"/>
    </xf>
    <xf numFmtId="3" fontId="14" fillId="8" borderId="75" xfId="0" applyNumberFormat="1" applyFont="1" applyFill="1" applyBorder="1" applyAlignment="1">
      <alignment horizontal="center"/>
    </xf>
    <xf numFmtId="3" fontId="14" fillId="8" borderId="76" xfId="0" applyNumberFormat="1" applyFont="1" applyFill="1" applyBorder="1" applyAlignment="1">
      <alignment horizontal="center"/>
    </xf>
    <xf numFmtId="3" fontId="17" fillId="8" borderId="42" xfId="0" applyNumberFormat="1" applyFont="1" applyFill="1" applyBorder="1" applyAlignment="1">
      <alignment horizontal="center" vertical="center" wrapText="1"/>
    </xf>
    <xf numFmtId="3" fontId="17" fillId="8" borderId="4" xfId="0" applyNumberFormat="1" applyFont="1" applyFill="1" applyBorder="1" applyAlignment="1">
      <alignment horizontal="center" vertical="center" wrapText="1"/>
    </xf>
    <xf numFmtId="3" fontId="17" fillId="8" borderId="67" xfId="0" applyNumberFormat="1" applyFont="1" applyFill="1" applyBorder="1" applyAlignment="1">
      <alignment horizontal="center" vertical="center" wrapText="1"/>
    </xf>
    <xf numFmtId="0" fontId="11" fillId="11" borderId="71" xfId="0" applyFont="1" applyFill="1" applyBorder="1" applyAlignment="1">
      <alignment horizontal="left" wrapText="1"/>
    </xf>
    <xf numFmtId="0" fontId="11" fillId="11" borderId="10" xfId="0" applyFont="1" applyFill="1" applyBorder="1" applyAlignment="1">
      <alignment horizontal="left" wrapText="1"/>
    </xf>
    <xf numFmtId="0" fontId="11" fillId="11" borderId="13" xfId="0" applyFont="1" applyFill="1" applyBorder="1" applyAlignment="1">
      <alignment horizontal="left" wrapText="1"/>
    </xf>
    <xf numFmtId="0" fontId="10" fillId="0" borderId="0" xfId="0" applyFont="1" applyAlignment="1">
      <alignment horizontal="left" vertical="top" wrapText="1"/>
    </xf>
    <xf numFmtId="0" fontId="11" fillId="8" borderId="66" xfId="0" applyFont="1" applyFill="1" applyBorder="1" applyAlignment="1">
      <alignment horizontal="center" wrapText="1"/>
    </xf>
    <xf numFmtId="0" fontId="11" fillId="8" borderId="71" xfId="0" applyFont="1" applyFill="1" applyBorder="1" applyAlignment="1">
      <alignment horizontal="center" wrapText="1"/>
    </xf>
    <xf numFmtId="0" fontId="11" fillId="8" borderId="35" xfId="0" applyFont="1" applyFill="1" applyBorder="1" applyAlignment="1">
      <alignment horizontal="center" wrapText="1"/>
    </xf>
    <xf numFmtId="0" fontId="11" fillId="8" borderId="10" xfId="0" applyFont="1" applyFill="1" applyBorder="1" applyAlignment="1">
      <alignment horizontal="center" wrapText="1"/>
    </xf>
    <xf numFmtId="0" fontId="3" fillId="8" borderId="43" xfId="0" applyFont="1" applyFill="1" applyBorder="1" applyAlignment="1">
      <alignment horizontal="center" wrapText="1"/>
    </xf>
    <xf numFmtId="0" fontId="3" fillId="8" borderId="13" xfId="0" applyFont="1" applyFill="1" applyBorder="1" applyAlignment="1">
      <alignment horizontal="center" wrapText="1"/>
    </xf>
    <xf numFmtId="0" fontId="11" fillId="11" borderId="74" xfId="0" applyFont="1" applyFill="1" applyBorder="1" applyAlignment="1">
      <alignment horizontal="left" wrapText="1"/>
    </xf>
    <xf numFmtId="0" fontId="11" fillId="11" borderId="24" xfId="0" applyFont="1" applyFill="1" applyBorder="1" applyAlignment="1">
      <alignment horizontal="left" wrapText="1"/>
    </xf>
    <xf numFmtId="0" fontId="11" fillId="11" borderId="27" xfId="0" applyFont="1" applyFill="1" applyBorder="1" applyAlignment="1">
      <alignment horizontal="left" wrapText="1"/>
    </xf>
    <xf numFmtId="0" fontId="0" fillId="8" borderId="76" xfId="0" applyFill="1" applyBorder="1" applyAlignment="1">
      <alignment horizontal="center"/>
    </xf>
    <xf numFmtId="0" fontId="3" fillId="2" borderId="121" xfId="0" applyFont="1" applyFill="1" applyBorder="1" applyAlignment="1">
      <alignment horizontal="center"/>
    </xf>
    <xf numFmtId="0" fontId="3" fillId="2" borderId="125" xfId="0" applyFont="1" applyFill="1" applyBorder="1" applyAlignment="1">
      <alignment horizontal="center"/>
    </xf>
    <xf numFmtId="0" fontId="3" fillId="2" borderId="95" xfId="0" applyFont="1" applyFill="1" applyBorder="1" applyAlignment="1">
      <alignment horizontal="center"/>
    </xf>
    <xf numFmtId="0" fontId="3" fillId="2" borderId="111" xfId="0" applyFont="1" applyFill="1" applyBorder="1" applyAlignment="1">
      <alignment horizontal="center"/>
    </xf>
    <xf numFmtId="0" fontId="3" fillId="2" borderId="100" xfId="0" applyFont="1" applyFill="1" applyBorder="1" applyAlignment="1">
      <alignment horizontal="center"/>
    </xf>
    <xf numFmtId="0" fontId="3" fillId="2" borderId="99" xfId="0" applyFont="1" applyFill="1" applyBorder="1" applyAlignment="1">
      <alignment horizontal="center"/>
    </xf>
    <xf numFmtId="0" fontId="3" fillId="2" borderId="103" xfId="0" applyFont="1" applyFill="1" applyBorder="1" applyAlignment="1">
      <alignment horizontal="center"/>
    </xf>
    <xf numFmtId="0" fontId="3" fillId="2" borderId="58" xfId="0" applyFont="1" applyFill="1" applyBorder="1" applyAlignment="1">
      <alignment horizontal="center" wrapText="1"/>
    </xf>
    <xf numFmtId="0" fontId="3" fillId="2" borderId="73" xfId="0" applyFont="1" applyFill="1" applyBorder="1" applyAlignment="1">
      <alignment horizontal="center" wrapText="1"/>
    </xf>
    <xf numFmtId="0" fontId="3" fillId="2" borderId="59" xfId="0" applyFont="1" applyFill="1" applyBorder="1" applyAlignment="1">
      <alignment horizontal="center"/>
    </xf>
    <xf numFmtId="0" fontId="3" fillId="2" borderId="54" xfId="0" applyFont="1" applyFill="1" applyBorder="1" applyAlignment="1">
      <alignment horizontal="center"/>
    </xf>
    <xf numFmtId="0" fontId="3" fillId="2" borderId="75" xfId="0" applyFont="1" applyFill="1" applyBorder="1" applyAlignment="1">
      <alignment horizontal="center"/>
    </xf>
    <xf numFmtId="0" fontId="3" fillId="2" borderId="86" xfId="0" applyFont="1" applyFill="1" applyBorder="1" applyAlignment="1">
      <alignment horizontal="center"/>
    </xf>
    <xf numFmtId="0" fontId="3" fillId="2" borderId="35" xfId="0" applyFont="1" applyFill="1" applyBorder="1" applyAlignment="1">
      <alignment horizontal="center"/>
    </xf>
    <xf numFmtId="0" fontId="3" fillId="2" borderId="43" xfId="0" applyFont="1" applyFill="1" applyBorder="1" applyAlignment="1">
      <alignment horizontal="center"/>
    </xf>
    <xf numFmtId="0" fontId="3" fillId="2" borderId="66" xfId="0" applyFont="1" applyFill="1" applyBorder="1" applyAlignment="1">
      <alignment horizontal="center"/>
    </xf>
    <xf numFmtId="0" fontId="3" fillId="2" borderId="71" xfId="0" applyFont="1" applyFill="1" applyBorder="1" applyAlignment="1">
      <alignment horizontal="center"/>
    </xf>
    <xf numFmtId="0" fontId="3" fillId="2" borderId="35"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87" xfId="0" applyFont="1" applyFill="1" applyBorder="1" applyAlignment="1">
      <alignment horizontal="center"/>
    </xf>
    <xf numFmtId="0" fontId="3" fillId="2" borderId="35" xfId="0" applyFont="1" applyFill="1" applyBorder="1" applyAlignment="1">
      <alignment horizontal="center" vertical="center" wrapText="1"/>
    </xf>
    <xf numFmtId="3" fontId="3" fillId="2" borderId="2" xfId="0" applyNumberFormat="1" applyFont="1" applyFill="1" applyBorder="1" applyAlignment="1">
      <alignment horizontal="center"/>
    </xf>
    <xf numFmtId="3" fontId="3" fillId="2" borderId="7" xfId="0" applyNumberFormat="1" applyFont="1" applyFill="1" applyBorder="1" applyAlignment="1">
      <alignment horizontal="center"/>
    </xf>
    <xf numFmtId="3" fontId="3" fillId="2" borderId="14" xfId="0" applyNumberFormat="1" applyFont="1" applyFill="1" applyBorder="1" applyAlignment="1">
      <alignment horizontal="center"/>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4" xfId="0" applyFont="1" applyFill="1" applyBorder="1" applyAlignment="1">
      <alignment horizontal="center"/>
    </xf>
    <xf numFmtId="0" fontId="3" fillId="2" borderId="6" xfId="0" applyFont="1" applyFill="1" applyBorder="1" applyAlignment="1">
      <alignment horizontal="center"/>
    </xf>
    <xf numFmtId="0" fontId="3" fillId="3" borderId="8" xfId="0" applyFont="1" applyFill="1" applyBorder="1" applyAlignment="1">
      <alignment horizontal="center" wrapText="1"/>
    </xf>
    <xf numFmtId="0" fontId="3" fillId="3" borderId="15" xfId="0" applyFont="1" applyFill="1" applyBorder="1" applyAlignment="1">
      <alignment horizontal="center" wrapText="1"/>
    </xf>
    <xf numFmtId="0" fontId="3" fillId="3" borderId="9" xfId="0" applyFont="1" applyFill="1" applyBorder="1" applyAlignment="1">
      <alignment horizontal="center" wrapText="1"/>
    </xf>
    <xf numFmtId="0" fontId="3" fillId="3" borderId="16" xfId="0" applyFont="1" applyFill="1" applyBorder="1" applyAlignment="1">
      <alignment horizontal="center" wrapText="1"/>
    </xf>
    <xf numFmtId="0" fontId="3" fillId="3" borderId="10" xfId="0" applyFont="1" applyFill="1" applyBorder="1" applyAlignment="1">
      <alignment horizontal="center"/>
    </xf>
    <xf numFmtId="0" fontId="3" fillId="3" borderId="0" xfId="0" applyFont="1" applyFill="1" applyAlignment="1">
      <alignment horizontal="center"/>
    </xf>
    <xf numFmtId="0" fontId="3" fillId="3" borderId="11" xfId="0" applyFont="1" applyFill="1" applyBorder="1" applyAlignment="1">
      <alignment horizontal="center"/>
    </xf>
    <xf numFmtId="0" fontId="3" fillId="3" borderId="12" xfId="0" applyFont="1" applyFill="1" applyBorder="1" applyAlignment="1">
      <alignment horizontal="center" wrapText="1"/>
    </xf>
    <xf numFmtId="0" fontId="3" fillId="3" borderId="20" xfId="0" applyFont="1" applyFill="1" applyBorder="1" applyAlignment="1">
      <alignment horizontal="center" wrapText="1"/>
    </xf>
    <xf numFmtId="0" fontId="3" fillId="3" borderId="10" xfId="0" applyFont="1" applyFill="1" applyBorder="1" applyAlignment="1">
      <alignment horizontal="center" wrapText="1"/>
    </xf>
    <xf numFmtId="0" fontId="3" fillId="3" borderId="17" xfId="0" applyFont="1" applyFill="1" applyBorder="1" applyAlignment="1">
      <alignment horizontal="center" wrapText="1"/>
    </xf>
    <xf numFmtId="0" fontId="3" fillId="3" borderId="13" xfId="0" applyFont="1" applyFill="1" applyBorder="1" applyAlignment="1">
      <alignment horizontal="center"/>
    </xf>
    <xf numFmtId="0" fontId="3" fillId="2" borderId="112" xfId="0" applyFont="1" applyFill="1" applyBorder="1" applyAlignment="1">
      <alignment horizontal="center"/>
    </xf>
    <xf numFmtId="0" fontId="3" fillId="2" borderId="107" xfId="0" applyFont="1" applyFill="1" applyBorder="1" applyAlignment="1">
      <alignment horizontal="center"/>
    </xf>
    <xf numFmtId="0" fontId="3" fillId="2" borderId="6" xfId="0" applyFont="1" applyFill="1" applyBorder="1" applyAlignment="1">
      <alignment horizontal="center" wrapText="1"/>
    </xf>
    <xf numFmtId="0" fontId="8" fillId="0" borderId="0" xfId="4" applyFont="1" applyBorder="1" applyAlignment="1">
      <alignment horizontal="left"/>
    </xf>
    <xf numFmtId="0" fontId="3" fillId="2" borderId="70" xfId="0" applyFont="1" applyFill="1" applyBorder="1" applyAlignment="1">
      <alignment horizontal="center"/>
    </xf>
    <xf numFmtId="0" fontId="3" fillId="2" borderId="40" xfId="0" applyFont="1" applyFill="1" applyBorder="1" applyAlignment="1">
      <alignment horizontal="center"/>
    </xf>
    <xf numFmtId="0" fontId="3" fillId="2" borderId="34" xfId="0" applyFont="1" applyFill="1" applyBorder="1" applyAlignment="1">
      <alignment horizontal="center" wrapText="1"/>
    </xf>
    <xf numFmtId="0" fontId="3" fillId="2" borderId="35" xfId="0" applyFont="1" applyFill="1" applyBorder="1" applyAlignment="1">
      <alignment horizontal="center" wrapText="1"/>
    </xf>
    <xf numFmtId="0" fontId="3" fillId="2" borderId="42" xfId="0" applyFont="1" applyFill="1" applyBorder="1" applyAlignment="1">
      <alignment horizontal="center" wrapText="1"/>
    </xf>
    <xf numFmtId="0" fontId="3" fillId="2" borderId="25" xfId="0" applyFont="1" applyFill="1" applyBorder="1" applyAlignment="1">
      <alignment horizontal="center" wrapText="1"/>
    </xf>
    <xf numFmtId="0" fontId="3" fillId="2" borderId="67" xfId="0" applyFont="1" applyFill="1" applyBorder="1" applyAlignment="1">
      <alignment horizontal="center" wrapText="1"/>
    </xf>
    <xf numFmtId="0" fontId="3" fillId="2" borderId="43" xfId="0" applyFont="1" applyFill="1" applyBorder="1" applyAlignment="1">
      <alignment horizontal="center" wrapText="1"/>
    </xf>
    <xf numFmtId="0" fontId="3" fillId="2" borderId="10" xfId="0" applyFont="1" applyFill="1" applyBorder="1" applyAlignment="1">
      <alignment horizontal="center" wrapText="1"/>
    </xf>
    <xf numFmtId="0" fontId="3" fillId="2" borderId="17" xfId="0" applyFont="1" applyFill="1" applyBorder="1" applyAlignment="1">
      <alignment horizontal="center" wrapText="1"/>
    </xf>
    <xf numFmtId="0" fontId="3" fillId="2" borderId="13" xfId="0" applyFont="1" applyFill="1" applyBorder="1" applyAlignment="1">
      <alignment horizontal="center" wrapText="1"/>
    </xf>
    <xf numFmtId="0" fontId="3" fillId="2" borderId="21" xfId="0" applyFont="1" applyFill="1" applyBorder="1" applyAlignment="1">
      <alignment horizontal="center" wrapText="1"/>
    </xf>
    <xf numFmtId="0" fontId="3" fillId="2" borderId="50" xfId="0" applyFont="1" applyFill="1" applyBorder="1" applyAlignment="1">
      <alignment horizontal="center"/>
    </xf>
    <xf numFmtId="0" fontId="3" fillId="2" borderId="34" xfId="0" applyFont="1" applyFill="1" applyBorder="1" applyAlignment="1">
      <alignment horizontal="center"/>
    </xf>
    <xf numFmtId="0" fontId="3" fillId="2" borderId="25" xfId="0" applyFont="1" applyFill="1" applyBorder="1" applyAlignment="1">
      <alignment horizontal="center"/>
    </xf>
    <xf numFmtId="0" fontId="3" fillId="2" borderId="67" xfId="0" applyFont="1" applyFill="1" applyBorder="1" applyAlignment="1">
      <alignment horizontal="center"/>
    </xf>
    <xf numFmtId="0" fontId="3" fillId="2" borderId="29" xfId="0" applyFont="1" applyFill="1" applyBorder="1" applyAlignment="1">
      <alignment horizontal="center" wrapText="1"/>
    </xf>
    <xf numFmtId="0" fontId="3" fillId="2" borderId="33" xfId="0" applyFont="1" applyFill="1" applyBorder="1" applyAlignment="1">
      <alignment horizontal="center" wrapText="1"/>
    </xf>
    <xf numFmtId="0" fontId="3" fillId="2" borderId="10" xfId="0" applyFont="1" applyFill="1" applyBorder="1" applyAlignment="1">
      <alignment horizontal="center"/>
    </xf>
    <xf numFmtId="0" fontId="3" fillId="2" borderId="30" xfId="0" applyFont="1" applyFill="1" applyBorder="1" applyAlignment="1">
      <alignment horizontal="center" wrapText="1"/>
    </xf>
    <xf numFmtId="0" fontId="3" fillId="2" borderId="19" xfId="0" applyFont="1" applyFill="1" applyBorder="1" applyAlignment="1">
      <alignment horizontal="center" wrapText="1"/>
    </xf>
    <xf numFmtId="0" fontId="3" fillId="2" borderId="31" xfId="0" applyFont="1" applyFill="1" applyBorder="1" applyAlignment="1">
      <alignment horizontal="center" wrapText="1"/>
    </xf>
    <xf numFmtId="0" fontId="3" fillId="2" borderId="18" xfId="0" applyFont="1" applyFill="1" applyBorder="1" applyAlignment="1">
      <alignment horizontal="center" wrapText="1"/>
    </xf>
    <xf numFmtId="0" fontId="3" fillId="5" borderId="66" xfId="0" applyFont="1" applyFill="1" applyBorder="1" applyAlignment="1">
      <alignment horizontal="center"/>
    </xf>
    <xf numFmtId="0" fontId="3" fillId="5" borderId="68" xfId="0" applyFont="1" applyFill="1" applyBorder="1" applyAlignment="1">
      <alignment horizontal="center"/>
    </xf>
    <xf numFmtId="0" fontId="3" fillId="5" borderId="35"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35" xfId="0" applyFont="1" applyFill="1" applyBorder="1" applyAlignment="1">
      <alignment horizontal="center" vertical="center" wrapText="1"/>
    </xf>
    <xf numFmtId="0" fontId="3" fillId="5" borderId="87" xfId="0" applyFont="1" applyFill="1" applyBorder="1" applyAlignment="1">
      <alignment horizontal="center"/>
    </xf>
    <xf numFmtId="0" fontId="3" fillId="5" borderId="35" xfId="0" applyFont="1" applyFill="1" applyBorder="1" applyAlignment="1">
      <alignment horizontal="center"/>
    </xf>
    <xf numFmtId="0" fontId="3" fillId="5" borderId="43" xfId="0" applyFont="1" applyFill="1" applyBorder="1" applyAlignment="1">
      <alignment horizontal="center"/>
    </xf>
    <xf numFmtId="0" fontId="3" fillId="5" borderId="75" xfId="0" applyFont="1" applyFill="1" applyBorder="1" applyAlignment="1">
      <alignment horizontal="center"/>
    </xf>
    <xf numFmtId="0" fontId="3" fillId="5" borderId="86" xfId="0" applyFont="1" applyFill="1" applyBorder="1" applyAlignment="1">
      <alignment horizontal="center"/>
    </xf>
    <xf numFmtId="3" fontId="3" fillId="5" borderId="148" xfId="0" applyNumberFormat="1" applyFont="1" applyFill="1" applyBorder="1" applyAlignment="1">
      <alignment horizontal="center"/>
    </xf>
    <xf numFmtId="3" fontId="3" fillId="5" borderId="151" xfId="0" applyNumberFormat="1" applyFont="1" applyFill="1" applyBorder="1" applyAlignment="1">
      <alignment horizontal="center"/>
    </xf>
    <xf numFmtId="0" fontId="3" fillId="5" borderId="149" xfId="0" applyFont="1" applyFill="1" applyBorder="1" applyAlignment="1">
      <alignment horizontal="center" wrapText="1"/>
    </xf>
    <xf numFmtId="0" fontId="3" fillId="5" borderId="149" xfId="0" applyFont="1" applyFill="1" applyBorder="1" applyAlignment="1">
      <alignment horizontal="center"/>
    </xf>
    <xf numFmtId="0" fontId="3" fillId="5" borderId="150" xfId="0" applyFont="1" applyFill="1" applyBorder="1" applyAlignment="1">
      <alignment horizontal="center"/>
    </xf>
    <xf numFmtId="0" fontId="3" fillId="6" borderId="55" xfId="0" applyFont="1" applyFill="1" applyBorder="1" applyAlignment="1">
      <alignment horizontal="center" wrapText="1"/>
    </xf>
    <xf numFmtId="0" fontId="3" fillId="6" borderId="55" xfId="0" applyFont="1" applyFill="1" applyBorder="1" applyAlignment="1">
      <alignment horizontal="center"/>
    </xf>
    <xf numFmtId="0" fontId="3" fillId="6" borderId="152" xfId="0" applyFont="1" applyFill="1" applyBorder="1" applyAlignment="1">
      <alignment horizontal="center"/>
    </xf>
    <xf numFmtId="0" fontId="24" fillId="0" borderId="0" xfId="0" applyFont="1" applyAlignment="1"/>
    <xf numFmtId="0" fontId="32" fillId="0" borderId="0" xfId="0" applyFont="1" applyAlignment="1"/>
    <xf numFmtId="0" fontId="25" fillId="15" borderId="2" xfId="0" applyFont="1" applyFill="1" applyBorder="1" applyAlignment="1">
      <alignment horizontal="center"/>
    </xf>
    <xf numFmtId="0" fontId="25" fillId="15" borderId="92" xfId="0" applyFont="1" applyFill="1" applyBorder="1" applyAlignment="1">
      <alignment horizontal="center"/>
    </xf>
    <xf numFmtId="0" fontId="25" fillId="15" borderId="3" xfId="0" applyFont="1" applyFill="1" applyBorder="1" applyAlignment="1">
      <alignment horizontal="center" wrapText="1"/>
    </xf>
    <xf numFmtId="0" fontId="25" fillId="15" borderId="4" xfId="0" applyFont="1" applyFill="1" applyBorder="1" applyAlignment="1">
      <alignment horizontal="center" wrapText="1"/>
    </xf>
    <xf numFmtId="0" fontId="25" fillId="15" borderId="93" xfId="0" applyFont="1" applyFill="1" applyBorder="1" applyAlignment="1">
      <alignment horizontal="center" wrapText="1"/>
    </xf>
    <xf numFmtId="0" fontId="25" fillId="15" borderId="6" xfId="0" applyFont="1" applyFill="1" applyBorder="1" applyAlignment="1">
      <alignment horizontal="center" wrapText="1"/>
    </xf>
    <xf numFmtId="0" fontId="24" fillId="0" borderId="0" xfId="0" applyFont="1" applyAlignment="1">
      <alignment wrapText="1"/>
    </xf>
    <xf numFmtId="0" fontId="3" fillId="5" borderId="10" xfId="0" applyFont="1" applyFill="1" applyBorder="1" applyAlignment="1">
      <alignment horizontal="center" wrapText="1"/>
    </xf>
    <xf numFmtId="0" fontId="3" fillId="5" borderId="13" xfId="0" applyFont="1" applyFill="1" applyBorder="1" applyAlignment="1">
      <alignment horizontal="center" wrapText="1"/>
    </xf>
    <xf numFmtId="0" fontId="3" fillId="5" borderId="70" xfId="0" applyFont="1" applyFill="1" applyBorder="1" applyAlignment="1">
      <alignment horizontal="center"/>
    </xf>
    <xf numFmtId="0" fontId="3" fillId="5" borderId="34" xfId="0" applyFont="1" applyFill="1" applyBorder="1" applyAlignment="1">
      <alignment horizontal="center"/>
    </xf>
    <xf numFmtId="0" fontId="3" fillId="5" borderId="122" xfId="0" applyFont="1" applyFill="1" applyBorder="1" applyAlignment="1">
      <alignment horizontal="center"/>
    </xf>
    <xf numFmtId="0" fontId="3" fillId="5" borderId="67" xfId="0" applyFont="1" applyFill="1" applyBorder="1" applyAlignment="1">
      <alignment horizontal="center"/>
    </xf>
    <xf numFmtId="0" fontId="3" fillId="5" borderId="6" xfId="0" applyFont="1" applyFill="1" applyBorder="1" applyAlignment="1">
      <alignment horizontal="center"/>
    </xf>
    <xf numFmtId="0" fontId="3" fillId="5" borderId="29" xfId="0" applyFont="1" applyFill="1" applyBorder="1" applyAlignment="1">
      <alignment horizontal="center" wrapText="1"/>
    </xf>
    <xf numFmtId="0" fontId="3" fillId="5" borderId="83" xfId="0" applyFont="1" applyFill="1" applyBorder="1" applyAlignment="1">
      <alignment horizontal="center" wrapText="1"/>
    </xf>
    <xf numFmtId="0" fontId="3" fillId="5" borderId="9" xfId="0" applyFont="1" applyFill="1" applyBorder="1" applyAlignment="1">
      <alignment horizontal="center"/>
    </xf>
    <xf numFmtId="0" fontId="3" fillId="5" borderId="31" xfId="0" applyFont="1" applyFill="1" applyBorder="1" applyAlignment="1">
      <alignment horizontal="center" wrapText="1"/>
    </xf>
    <xf numFmtId="0" fontId="3" fillId="5" borderId="30" xfId="0" applyFont="1" applyFill="1" applyBorder="1" applyAlignment="1">
      <alignment horizontal="center" wrapText="1"/>
    </xf>
    <xf numFmtId="0" fontId="3" fillId="5" borderId="10" xfId="0" applyFont="1" applyFill="1" applyBorder="1" applyAlignment="1">
      <alignment horizontal="center"/>
    </xf>
    <xf numFmtId="0" fontId="24" fillId="0" borderId="0" xfId="0" applyFont="1" applyAlignment="1">
      <alignment horizontal="left" vertical="top" wrapText="1"/>
    </xf>
    <xf numFmtId="0" fontId="3" fillId="5" borderId="99" xfId="0" applyFont="1" applyFill="1" applyBorder="1" applyAlignment="1">
      <alignment horizontal="center"/>
    </xf>
    <xf numFmtId="0" fontId="3" fillId="5" borderId="103" xfId="0" applyFont="1" applyFill="1" applyBorder="1" applyAlignment="1">
      <alignment horizontal="center"/>
    </xf>
    <xf numFmtId="0" fontId="3" fillId="5" borderId="112" xfId="0" applyFont="1" applyFill="1" applyBorder="1" applyAlignment="1">
      <alignment horizontal="center" wrapText="1"/>
    </xf>
    <xf numFmtId="0" fontId="3" fillId="5" borderId="104" xfId="0" applyFont="1" applyFill="1" applyBorder="1" applyAlignment="1">
      <alignment horizontal="center" wrapText="1"/>
    </xf>
    <xf numFmtId="0" fontId="3" fillId="5" borderId="131" xfId="0" applyFont="1" applyFill="1" applyBorder="1" applyAlignment="1">
      <alignment horizontal="center"/>
    </xf>
    <xf numFmtId="0" fontId="3" fillId="5" borderId="132" xfId="0" applyFont="1" applyFill="1" applyBorder="1" applyAlignment="1">
      <alignment horizontal="center"/>
    </xf>
    <xf numFmtId="0" fontId="3" fillId="5" borderId="40" xfId="0" applyFont="1" applyFill="1" applyBorder="1" applyAlignment="1">
      <alignment horizontal="center"/>
    </xf>
    <xf numFmtId="0" fontId="3" fillId="5" borderId="34" xfId="0" applyFont="1" applyFill="1" applyBorder="1" applyAlignment="1">
      <alignment horizontal="center" wrapText="1"/>
    </xf>
    <xf numFmtId="0" fontId="3" fillId="5" borderId="35" xfId="0" applyFont="1" applyFill="1" applyBorder="1" applyAlignment="1">
      <alignment horizontal="center" wrapText="1"/>
    </xf>
    <xf numFmtId="0" fontId="3" fillId="5" borderId="42" xfId="0" applyFont="1" applyFill="1" applyBorder="1" applyAlignment="1">
      <alignment horizontal="center" wrapText="1"/>
    </xf>
    <xf numFmtId="0" fontId="3" fillId="5" borderId="25" xfId="0" applyFont="1" applyFill="1" applyBorder="1" applyAlignment="1">
      <alignment horizontal="center" wrapText="1"/>
    </xf>
    <xf numFmtId="0" fontId="3" fillId="5" borderId="67" xfId="0" applyFont="1" applyFill="1" applyBorder="1" applyAlignment="1">
      <alignment horizontal="center" wrapText="1"/>
    </xf>
    <xf numFmtId="0" fontId="3" fillId="5" borderId="43" xfId="0" applyFont="1" applyFill="1" applyBorder="1" applyAlignment="1">
      <alignment horizontal="center" wrapText="1"/>
    </xf>
  </cellXfs>
  <cellStyles count="9">
    <cellStyle name="40% - Accent3 2" xfId="5" xr:uid="{DF6A2609-CE62-064D-8420-BD8A7DF98F52}"/>
    <cellStyle name="Comma" xfId="1" builtinId="3"/>
    <cellStyle name="Heading 1" xfId="2" builtinId="16"/>
    <cellStyle name="Heading 1 2" xfId="4" xr:uid="{AB17EF20-DC92-1346-9930-9C55D232DABC}"/>
    <cellStyle name="Hyperlink" xfId="3" builtinId="8"/>
    <cellStyle name="Normal" xfId="0" builtinId="0"/>
    <cellStyle name="Normal 2 4" xfId="7" xr:uid="{77869AFB-6BDE-446C-9FC7-BAED14BCD528}"/>
    <cellStyle name="Normal_Sheet1_Housing Market Indicators 2007" xfId="8" xr:uid="{9C29BB62-0DDF-4F7B-84CD-ECBC62044A37}"/>
    <cellStyle name="Percent" xfId="6" builtinId="5"/>
  </cellStyles>
  <dxfs count="44">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numFmt numFmtId="164" formatCode="0.0"/>
      <alignment horizontal="center" vertical="bottom" textRotation="0" wrapText="0" indent="0" justifyLastLine="0" shrinkToFit="0" readingOrder="0"/>
    </dxf>
    <dxf>
      <numFmt numFmtId="164" formatCode="0.0"/>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border outline="0">
        <top style="thin">
          <color rgb="FF000000"/>
        </top>
      </border>
    </dxf>
    <dxf>
      <border outline="0">
        <left style="thin">
          <color rgb="FF000000"/>
        </left>
        <right style="thin">
          <color rgb="FF000000"/>
        </right>
        <top style="thin">
          <color rgb="FF000000"/>
        </top>
        <bottom style="thin">
          <color rgb="FF000000"/>
        </bottom>
      </border>
    </dxf>
    <dxf>
      <numFmt numFmtId="164" formatCode="0.0"/>
      <alignment horizontal="center" vertical="bottom" textRotation="0" wrapText="0" indent="0" justifyLastLine="0" shrinkToFit="0" readingOrder="0"/>
    </dxf>
    <dxf>
      <border outline="0">
        <bottom style="thin">
          <color auto="1"/>
        </bottom>
      </border>
    </dxf>
    <dxf>
      <numFmt numFmtId="164" formatCode="0.0"/>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numFmt numFmtId="164" formatCode="0.0"/>
      <alignment horizontal="center" vertical="bottom"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dxf>
    <dxf>
      <numFmt numFmtId="164" formatCode="0.0"/>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numFmt numFmtId="164" formatCode="0.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64" formatCode="0.0"/>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border diagonalUp="0" diagonalDown="0">
        <left style="medium">
          <color rgb="FF000000"/>
        </left>
        <right style="thin">
          <color rgb="FF000000"/>
        </right>
        <top style="thin">
          <color rgb="FF000000"/>
        </top>
        <bottom style="thin">
          <color rgb="FF000000"/>
        </bottom>
        <vertical/>
        <horizontal/>
      </border>
    </dxf>
    <dxf>
      <border diagonalUp="0" diagonalDown="0" outline="0">
        <left/>
        <right style="thin">
          <color auto="1"/>
        </right>
        <top/>
        <bottom style="thin">
          <color auto="1"/>
        </bottom>
      </border>
    </dxf>
    <dxf>
      <border outline="0">
        <top style="thin">
          <color rgb="FF000000"/>
        </top>
      </border>
    </dxf>
    <dxf>
      <border outline="0">
        <left style="thin">
          <color rgb="FF000000"/>
        </left>
        <right style="thin">
          <color rgb="FF000000"/>
        </right>
        <top style="thin">
          <color rgb="FF000000"/>
        </top>
        <bottom style="thin">
          <color rgb="FF000000"/>
        </bottom>
      </border>
    </dxf>
    <dxf>
      <alignment horizontal="center" vertical="bottom" textRotation="0" wrapText="0" indent="0" justifyLastLine="0" shrinkToFit="0" readingOrder="0"/>
    </dxf>
    <dxf>
      <border outline="0">
        <bottom style="thin">
          <color auto="1"/>
        </bottom>
      </border>
    </dxf>
    <dxf>
      <numFmt numFmtId="164" formatCode="0.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ill>
        <patternFill patternType="none">
          <fgColor indexed="64"/>
          <bgColor auto="1"/>
        </patternFill>
      </fill>
      <alignment horizontal="center" vertical="bottom" textRotation="0" wrapText="0" indent="0" justifyLastLine="0" shrinkToFit="0" readingOrder="0"/>
    </dxf>
    <dxf>
      <numFmt numFmtId="164" formatCode="0.0"/>
      <alignment horizontal="center" vertical="bottom" textRotation="0" wrapText="0" indent="0" justifyLastLine="0" shrinkToFit="0" readingOrder="0"/>
      <border diagonalUp="0" diagonalDown="0" outline="0">
        <left style="thin">
          <color auto="1"/>
        </left>
        <right style="thin">
          <color auto="1"/>
        </right>
        <top/>
        <bottom/>
      </border>
    </dxf>
    <dxf>
      <numFmt numFmtId="167" formatCode="_(* #,##0_);_(* \(#,##0\);_(* &quot;-&quot;??_);_(@_)"/>
      <fill>
        <patternFill patternType="none">
          <fgColor indexed="64"/>
          <bgColor auto="1"/>
        </patternFill>
      </fill>
      <alignment horizontal="center" vertical="bottom" textRotation="0" wrapText="0" indent="0" justifyLastLine="0" shrinkToFit="0" readingOrder="0"/>
    </dxf>
    <dxf>
      <numFmt numFmtId="164" formatCode="0.0"/>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numFmt numFmtId="167" formatCode="_(* #,##0_);_(* \(#,##0\);_(* &quot;-&quot;??_);_(@_)"/>
      <fill>
        <patternFill patternType="none">
          <fgColor indexed="64"/>
          <bgColor auto="1"/>
        </patternFill>
      </fill>
      <alignment horizontal="center" vertical="bottom" textRotation="0" wrapText="0" indent="0" justifyLastLine="0" shrinkToFit="0" readingOrder="0"/>
    </dxf>
    <dxf>
      <numFmt numFmtId="164" formatCode="0.0"/>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border outline="0">
        <top style="thin">
          <color rgb="FF000000"/>
        </top>
      </border>
    </dxf>
    <dxf>
      <border outline="0">
        <left style="thin">
          <color rgb="FF000000"/>
        </left>
        <right style="thin">
          <color rgb="FF000000"/>
        </right>
        <top style="thin">
          <color rgb="FF000000"/>
        </top>
        <bottom style="thin">
          <color rgb="FF000000"/>
        </bottom>
      </border>
    </dxf>
    <dxf>
      <numFmt numFmtId="164" formatCode="0.0"/>
      <fill>
        <patternFill patternType="none">
          <fgColor rgb="FF000000"/>
          <bgColor auto="1"/>
        </patternFill>
      </fill>
      <alignment horizontal="center" vertical="bottom" textRotation="0" wrapText="0" indent="0" justifyLastLine="0" shrinkToFit="0" readingOrder="0"/>
    </dxf>
    <dxf>
      <border outline="0">
        <bottom style="thin">
          <color auto="1"/>
        </bottom>
      </border>
    </dxf>
    <dxf>
      <numFmt numFmtId="164" formatCode="0.0"/>
      <fill>
        <patternFill patternType="none">
          <fgColor indexed="64"/>
          <bgColor auto="1"/>
        </patternFill>
      </fill>
      <alignment horizontal="center" vertical="bottom" textRotation="0" wrapText="0" indent="0" justifyLastLine="0" shrinkToFit="0" readingOrder="0"/>
      <border diagonalUp="0" diagonalDown="0" outline="0">
        <left style="thin">
          <color auto="1"/>
        </left>
        <right style="thin">
          <color auto="1"/>
        </right>
        <top/>
        <bottom/>
      </border>
    </dxf>
    <dxf>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numFmt numFmtId="164" formatCode="0.0"/>
      <alignment horizontal="center" vertical="bottom" textRotation="0" wrapText="0" indent="0" justifyLastLine="0" shrinkToFit="0" readingOrder="0"/>
      <border diagonalUp="0" diagonalDown="0" outline="0">
        <left style="thin">
          <color auto="1"/>
        </left>
        <right style="thin">
          <color auto="1"/>
        </right>
        <top/>
        <bottom/>
      </border>
    </dxf>
    <dxf>
      <numFmt numFmtId="167" formatCode="_(* #,##0_);_(* \(#,##0\);_(* &quot;-&quot;??_);_(@_)"/>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numFmt numFmtId="167" formatCode="_(* #,##0_);_(* \(#,##0\);_(* &quot;-&quot;??_);_(@_)"/>
      <fill>
        <patternFill patternType="none">
          <fgColor indexed="64"/>
          <bgColor auto="1"/>
        </patternFill>
      </fill>
      <alignment horizontal="center" vertical="bottom"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numFmt numFmtId="164" formatCode="0.0"/>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fill>
        <patternFill patternType="none">
          <fgColor indexed="64"/>
          <bgColor auto="1"/>
        </patternFill>
      </fill>
      <border diagonalUp="0" diagonalDown="0">
        <left style="medium">
          <color rgb="FF000000"/>
        </left>
        <right style="thin">
          <color rgb="FF000000"/>
        </right>
        <top style="thin">
          <color rgb="FF000000"/>
        </top>
        <bottom style="thin">
          <color rgb="FF000000"/>
        </bottom>
        <vertical/>
        <horizontal/>
      </border>
    </dxf>
    <dxf>
      <border diagonalUp="0" diagonalDown="0" outline="0">
        <left/>
        <right style="thin">
          <color auto="1"/>
        </right>
        <top/>
        <bottom style="thin">
          <color auto="1"/>
        </bottom>
      </border>
    </dxf>
    <dxf>
      <border outline="0">
        <top style="thin">
          <color rgb="FF000000"/>
        </top>
      </border>
    </dxf>
    <dxf>
      <border outline="0">
        <left style="thin">
          <color rgb="FF000000"/>
        </left>
        <right style="thin">
          <color rgb="FF000000"/>
        </right>
        <top style="thin">
          <color rgb="FF000000"/>
        </top>
        <bottom style="thin">
          <color rgb="FF000000"/>
        </bottom>
      </border>
    </dxf>
    <dxf>
      <numFmt numFmtId="164" formatCode="0.0"/>
      <fill>
        <patternFill patternType="none">
          <fgColor rgb="FF000000"/>
          <bgColor auto="1"/>
        </patternFill>
      </fill>
      <alignment horizontal="center" vertical="bottom" textRotation="0" wrapText="0" indent="0" justifyLastLine="0" shrinkToFit="0" readingOrder="0"/>
    </dxf>
    <dxf>
      <border outline="0">
        <bottom style="thin">
          <color auto="1"/>
        </bottom>
      </border>
    </dxf>
    <dxf>
      <numFmt numFmtId="164" formatCode="0.0"/>
      <fill>
        <patternFill patternType="none">
          <fgColor indexed="64"/>
          <bgColor auto="1"/>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C06711-BE4C-4DC1-ADBA-ADE819CB8530}" name="Table31312113" displayName="Table31312113" ref="A7:D107" headerRowCount="0" totalsRowShown="0" headerRowDxfId="43" dataDxfId="41" headerRowBorderDxfId="42" tableBorderDxfId="40" totalsRowBorderDxfId="39">
  <tableColumns count="4">
    <tableColumn id="1" xr3:uid="{B96C50BC-AEFD-49D6-8589-F8AFB8E3DE0D}" name="Column1" headerRowDxfId="38" dataDxfId="37"/>
    <tableColumn id="2" xr3:uid="{2197DDB6-9060-4B8A-BDF2-26F5A1D604B3}" name="Column2" headerRowDxfId="36" dataDxfId="35"/>
    <tableColumn id="3" xr3:uid="{E2521F66-7A18-446E-ABE2-185AB8A112D2}" name="Column3" headerRowDxfId="34" dataDxfId="33"/>
    <tableColumn id="4" xr3:uid="{0F32DCD2-110E-42A0-9B9D-2616D86EEBC5}" name="Column4" headerRowDxfId="32" dataDxfId="31"/>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930FD9E-7D01-4663-AD65-690B9415CC53}" name="Table313128146" displayName="Table313128146" ref="E7:G107" headerRowCount="0" totalsRowShown="0" headerRowDxfId="30" dataDxfId="28" headerRowBorderDxfId="29" tableBorderDxfId="27" totalsRowBorderDxfId="26">
  <tableColumns count="3">
    <tableColumn id="2" xr3:uid="{6078AF3E-EA82-4C97-9C6C-9A1EA5174156}" name="Column2" headerRowDxfId="25" dataDxfId="24"/>
    <tableColumn id="3" xr3:uid="{F827EB82-9B20-47EF-A46F-88E0CD46E959}" name="Column3" headerRowDxfId="23" dataDxfId="22"/>
    <tableColumn id="4" xr3:uid="{C84B2742-53F6-49AB-83A7-CF8622E0534A}" name="Column4" headerRowDxfId="21" dataDxfId="2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ACABFA-29E8-401F-9D3D-C98E5165B1E7}" name="Table31379" displayName="Table31379" ref="A7:C107" headerRowCount="0" totalsRowShown="0" headerRowDxfId="19" dataDxfId="17" headerRowBorderDxfId="18" tableBorderDxfId="16" totalsRowBorderDxfId="15">
  <tableColumns count="3">
    <tableColumn id="1" xr3:uid="{7FAB3712-9898-41FB-96D5-8FB6BF8781AC}" name="Column1" headerRowDxfId="14" dataDxfId="13"/>
    <tableColumn id="2" xr3:uid="{982EC163-B2F3-48AF-B2BC-BE97E3E21324}" name="Column2" headerRowDxfId="12" dataDxfId="11"/>
    <tableColumn id="3" xr3:uid="{D207B701-A2A1-4B48-B0FB-B69452E9A738}" name="Column3" headerRowDxfId="10" dataDxfId="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7278EC4-1294-4CD9-9771-5CD93F937E62}" name="Table31310910" displayName="Table31310910" ref="D7:E107" headerRowCount="0" totalsRowShown="0" headerRowDxfId="8" dataDxfId="6" headerRowBorderDxfId="7" tableBorderDxfId="5" totalsRowBorderDxfId="4">
  <tableColumns count="2">
    <tableColumn id="2" xr3:uid="{BA6BDF43-B917-4398-872D-C667D25320D8}" name="Column2" headerRowDxfId="3" dataDxfId="2"/>
    <tableColumn id="3" xr3:uid="{DE453EAA-F367-43DF-AA59-8BE6FA3BF15F}" name="Column3" headerRowDxfId="1"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4A57B-3F94-4184-9958-D955332BE3B6}">
  <dimension ref="A1:S44"/>
  <sheetViews>
    <sheetView topLeftCell="A35" workbookViewId="0">
      <selection activeCell="P16" sqref="P16"/>
    </sheetView>
  </sheetViews>
  <sheetFormatPr defaultRowHeight="15" x14ac:dyDescent="0.25"/>
  <cols>
    <col min="2" max="3" width="19.5703125" customWidth="1"/>
    <col min="4" max="4" width="13.85546875" customWidth="1"/>
  </cols>
  <sheetData>
    <row r="1" spans="1:19" ht="21" x14ac:dyDescent="0.35">
      <c r="A1" s="57" t="s">
        <v>0</v>
      </c>
    </row>
    <row r="2" spans="1:19" ht="15.75" x14ac:dyDescent="0.25">
      <c r="A2" s="323" t="s">
        <v>1</v>
      </c>
    </row>
    <row r="5" spans="1:19" x14ac:dyDescent="0.25">
      <c r="B5" s="403" t="s">
        <v>2</v>
      </c>
      <c r="C5" s="47"/>
      <c r="D5" s="47"/>
      <c r="Q5" s="402"/>
      <c r="R5" s="402"/>
      <c r="S5" s="402"/>
    </row>
    <row r="7" spans="1:19" x14ac:dyDescent="0.25">
      <c r="B7" s="415" t="s">
        <v>3</v>
      </c>
      <c r="C7" s="416" t="s">
        <v>4</v>
      </c>
      <c r="D7" s="378"/>
      <c r="N7" t="s">
        <v>5</v>
      </c>
    </row>
    <row r="8" spans="1:19" x14ac:dyDescent="0.25">
      <c r="B8" s="415" t="s">
        <v>6</v>
      </c>
      <c r="C8" s="416" t="s">
        <v>7</v>
      </c>
      <c r="D8" s="378"/>
    </row>
    <row r="9" spans="1:19" x14ac:dyDescent="0.25">
      <c r="B9" s="415" t="s">
        <v>8</v>
      </c>
      <c r="C9" s="416" t="s">
        <v>9</v>
      </c>
      <c r="D9" s="378"/>
      <c r="N9" t="s">
        <v>5</v>
      </c>
    </row>
    <row r="10" spans="1:19" x14ac:dyDescent="0.25">
      <c r="B10" s="415" t="s">
        <v>10</v>
      </c>
      <c r="C10" s="416" t="s">
        <v>11</v>
      </c>
      <c r="D10" s="378"/>
    </row>
    <row r="11" spans="1:19" x14ac:dyDescent="0.25">
      <c r="B11" s="415" t="s">
        <v>12</v>
      </c>
      <c r="C11" s="416" t="s">
        <v>13</v>
      </c>
      <c r="D11" s="378"/>
      <c r="M11" t="s">
        <v>5</v>
      </c>
      <c r="P11" t="s">
        <v>5</v>
      </c>
    </row>
    <row r="12" spans="1:19" x14ac:dyDescent="0.25">
      <c r="B12" s="415" t="s">
        <v>14</v>
      </c>
      <c r="C12" s="416" t="s">
        <v>15</v>
      </c>
      <c r="D12" s="378"/>
    </row>
    <row r="13" spans="1:19" x14ac:dyDescent="0.25">
      <c r="A13" t="s">
        <v>5</v>
      </c>
      <c r="B13" s="415" t="s">
        <v>16</v>
      </c>
      <c r="C13" s="416" t="s">
        <v>17</v>
      </c>
      <c r="D13" s="378"/>
    </row>
    <row r="14" spans="1:19" x14ac:dyDescent="0.25">
      <c r="B14" s="415" t="s">
        <v>18</v>
      </c>
      <c r="C14" s="416" t="s">
        <v>19</v>
      </c>
      <c r="D14" s="378"/>
    </row>
    <row r="15" spans="1:19" x14ac:dyDescent="0.25">
      <c r="B15" s="415" t="s">
        <v>20</v>
      </c>
      <c r="C15" s="416" t="s">
        <v>21</v>
      </c>
    </row>
    <row r="16" spans="1:19" x14ac:dyDescent="0.25">
      <c r="B16" s="415" t="s">
        <v>22</v>
      </c>
      <c r="C16" s="416" t="s">
        <v>23</v>
      </c>
    </row>
    <row r="17" spans="2:4" x14ac:dyDescent="0.25">
      <c r="B17" s="415" t="s">
        <v>24</v>
      </c>
      <c r="C17" s="416" t="s">
        <v>25</v>
      </c>
    </row>
    <row r="18" spans="2:4" x14ac:dyDescent="0.25">
      <c r="B18" s="415" t="s">
        <v>26</v>
      </c>
      <c r="C18" s="416" t="s">
        <v>27</v>
      </c>
    </row>
    <row r="20" spans="2:4" x14ac:dyDescent="0.25">
      <c r="B20" s="417" t="s">
        <v>28</v>
      </c>
      <c r="C20" s="418" t="s">
        <v>29</v>
      </c>
      <c r="D20" s="56"/>
    </row>
    <row r="21" spans="2:4" x14ac:dyDescent="0.25">
      <c r="B21" s="417" t="s">
        <v>30</v>
      </c>
      <c r="C21" s="418" t="s">
        <v>31</v>
      </c>
      <c r="D21" s="56"/>
    </row>
    <row r="22" spans="2:4" x14ac:dyDescent="0.25">
      <c r="B22" s="417" t="s">
        <v>32</v>
      </c>
      <c r="C22" s="418" t="s">
        <v>33</v>
      </c>
    </row>
    <row r="23" spans="2:4" x14ac:dyDescent="0.25">
      <c r="B23" s="417" t="s">
        <v>34</v>
      </c>
      <c r="C23" s="418" t="s">
        <v>35</v>
      </c>
    </row>
    <row r="24" spans="2:4" x14ac:dyDescent="0.25">
      <c r="B24" s="417" t="s">
        <v>36</v>
      </c>
      <c r="C24" s="418" t="s">
        <v>37</v>
      </c>
    </row>
    <row r="25" spans="2:4" x14ac:dyDescent="0.25">
      <c r="B25" s="417" t="s">
        <v>38</v>
      </c>
      <c r="C25" s="418" t="s">
        <v>39</v>
      </c>
    </row>
    <row r="26" spans="2:4" x14ac:dyDescent="0.25">
      <c r="B26" s="417" t="s">
        <v>40</v>
      </c>
      <c r="C26" s="418" t="s">
        <v>41</v>
      </c>
    </row>
    <row r="27" spans="2:4" x14ac:dyDescent="0.25">
      <c r="B27" s="417" t="s">
        <v>42</v>
      </c>
      <c r="C27" s="418" t="s">
        <v>43</v>
      </c>
    </row>
    <row r="28" spans="2:4" x14ac:dyDescent="0.25">
      <c r="B28" s="417" t="s">
        <v>44</v>
      </c>
      <c r="C28" s="418" t="s">
        <v>45</v>
      </c>
    </row>
    <row r="29" spans="2:4" x14ac:dyDescent="0.25">
      <c r="B29" s="417" t="s">
        <v>46</v>
      </c>
      <c r="C29" s="418" t="s">
        <v>47</v>
      </c>
    </row>
    <row r="30" spans="2:4" x14ac:dyDescent="0.25">
      <c r="B30" s="417" t="s">
        <v>48</v>
      </c>
      <c r="C30" s="418" t="s">
        <v>49</v>
      </c>
    </row>
    <row r="31" spans="2:4" x14ac:dyDescent="0.25">
      <c r="B31" s="56"/>
    </row>
    <row r="32" spans="2:4" x14ac:dyDescent="0.25">
      <c r="B32" s="519" t="s">
        <v>50</v>
      </c>
      <c r="C32" s="520" t="s">
        <v>51</v>
      </c>
      <c r="D32" s="373"/>
    </row>
    <row r="33" spans="2:9" x14ac:dyDescent="0.25">
      <c r="B33" s="519" t="s">
        <v>52</v>
      </c>
      <c r="C33" s="520" t="s">
        <v>53</v>
      </c>
      <c r="D33" s="373"/>
    </row>
    <row r="34" spans="2:9" x14ac:dyDescent="0.25">
      <c r="B34" s="519" t="s">
        <v>54</v>
      </c>
      <c r="C34" s="520" t="s">
        <v>55</v>
      </c>
      <c r="D34" s="373"/>
    </row>
    <row r="35" spans="2:9" x14ac:dyDescent="0.25">
      <c r="B35" s="519" t="s">
        <v>56</v>
      </c>
      <c r="C35" s="520" t="s">
        <v>57</v>
      </c>
      <c r="D35" s="373"/>
    </row>
    <row r="36" spans="2:9" x14ac:dyDescent="0.25">
      <c r="B36" s="519" t="s">
        <v>58</v>
      </c>
      <c r="C36" s="520" t="s">
        <v>59</v>
      </c>
      <c r="D36" s="373"/>
    </row>
    <row r="37" spans="2:9" x14ac:dyDescent="0.25">
      <c r="B37" s="519" t="s">
        <v>60</v>
      </c>
      <c r="C37" s="520" t="s">
        <v>61</v>
      </c>
      <c r="D37" s="373"/>
    </row>
    <row r="38" spans="2:9" x14ac:dyDescent="0.25">
      <c r="B38" s="519" t="s">
        <v>62</v>
      </c>
      <c r="C38" s="520" t="s">
        <v>63</v>
      </c>
      <c r="D38" s="373"/>
    </row>
    <row r="39" spans="2:9" x14ac:dyDescent="0.25">
      <c r="B39" s="519" t="s">
        <v>64</v>
      </c>
      <c r="C39" s="520" t="s">
        <v>65</v>
      </c>
      <c r="D39" s="373"/>
    </row>
    <row r="40" spans="2:9" x14ac:dyDescent="0.25">
      <c r="B40" s="519" t="s">
        <v>66</v>
      </c>
      <c r="C40" s="520" t="s">
        <v>67</v>
      </c>
    </row>
    <row r="41" spans="2:9" x14ac:dyDescent="0.25">
      <c r="B41" s="519" t="s">
        <v>68</v>
      </c>
      <c r="C41" s="520" t="s">
        <v>69</v>
      </c>
    </row>
    <row r="44" spans="2:9" x14ac:dyDescent="0.25">
      <c r="I44" t="s">
        <v>5</v>
      </c>
    </row>
  </sheetData>
  <phoneticPr fontId="28" type="noConversion"/>
  <hyperlinks>
    <hyperlink ref="C7" location="'W-1'!A1" display="US National: Characteristics of Growth in Renter Households: 2009–2019" xr:uid="{425BE7D8-9E6D-4073-9B74-ECB0CE39B62D}"/>
    <hyperlink ref="C8" location="'W-2'!A1" display="US National: Characteristics of Renter Households by Income: 2019" xr:uid="{FCFB3A16-9111-4526-8CAA-BC5A9DA6D93D}"/>
    <hyperlink ref="C9" location="'W-3'!A1" display="US National: Rentership Rates Household Characteristics, 2009-2019" xr:uid="{25398F27-F176-4EA8-84F7-6D826690FDC6}"/>
    <hyperlink ref="C10" location="'W-4'!A1" display="US National: Rentership Rates by Demographics and Income: 2019" xr:uid="{F5164F20-4B77-4FCC-BDB0-3889AD685C09}"/>
    <hyperlink ref="C11" location="'W-5'!A1" display="US National: Renter Household Mobility by Type of Move: 2000-2021" xr:uid="{79A8F2B0-27FC-41E2-AFF0-1D397519DB0A}"/>
    <hyperlink ref="C12" location="'W-6'!A1" display="US National: Median Net Wealth by Tenure and Income: 1998–2019" xr:uid="{B2113C83-2942-4630-8B19-3BBC0EC211C8}"/>
    <hyperlink ref="C13" location="'W-7'!A1" display="US National: Neighborhood Poverty Rate of Renter Households by Income and Race" xr:uid="{7373FFA9-CA89-43F8-AFF1-C37842386788}"/>
    <hyperlink ref="C14" location="'W-8'!A1" display="US National: Characteristics of the Rental Housing Stock: 2019" xr:uid="{1D666A24-E6BF-4532-9233-A9A70FD03C09}"/>
    <hyperlink ref="C15" location="'W-9'!A1" display="US National: Housing Cost-Burdened Renters by Demographic Characteristics: 2001, 2011, and 2019_x0009__x0009__x0009__x0009__x0009__x0009__x0009_" xr:uid="{171E2637-2F5D-485E-BDD5-EE0BD8FED814}"/>
    <hyperlink ref="C16" location="'W-10'!A1" display="US National: Multifamily Housing Market Indicators: 1980–2020" xr:uid="{1C564E61-A4F4-494A-B73F-E1535599BAB7}"/>
    <hyperlink ref="C17" location="'W-11'!A1" display="US National: Monthly Housing and Non-Housing Expenditures for Renter Households: 2020" xr:uid="{798E59BC-9A94-42B9-A5FE-AD3DBF63027E}"/>
    <hyperlink ref="C18" location="'W-12'!A1" display="US National: Characteristics of Inadequate Housing Units: 2019" xr:uid="{A8F10606-133E-4832-989C-F554DF711DBF}"/>
    <hyperlink ref="C20" location="'W-13'!A1" display="US States: Renter Households by Age, Race, and Household Income, 2019" xr:uid="{40C48585-59C4-4A0F-B781-EB399DCFE72A}"/>
    <hyperlink ref="C21" location="'W-14'!A1" display="US States: Rentership Rates by Age, Race, and Household Income, 2019" xr:uid="{98DF8FFD-7C4F-4057-BC18-729EDC2B2BB1}"/>
    <hyperlink ref="C22" location="'W-15'!A1" display="US States: Number of Housing Cost-Burdened Renters: 2009–2019" xr:uid="{90B0FA05-AF76-4908-B72B-12902F27C1E5}"/>
    <hyperlink ref="C23" location="'W-16'!A1" display="US States: Share of Housing Cost-Burdened Renters: 2009–2019" xr:uid="{4F9A06EA-0B4D-4510-B3F8-2EC0F1927D2B}"/>
    <hyperlink ref="C24" location="'W-17'!A1" display="US States: Share of Renters with Cost Burdens by Race/Ethnicity: 2019" xr:uid="{F7956DDE-2D3E-4DDC-AE24-007A716F6032}"/>
    <hyperlink ref="C25" location="'W-18'!A1" display="US States: Share of Renters with Cost Burdens by Household Income: 2019" xr:uid="{7338DDB8-7E4F-498A-9FFC-1F96D8F761A0}"/>
    <hyperlink ref="C26" location="'W-19'!A1" display="US States: Basic Rental Housing Facts from the American Community Survey, 2019" xr:uid="{75AB2C96-80C8-4F3A-9666-47928E24001F}"/>
    <hyperlink ref="C27" location="'W-20'!A1" display="US States: Number of Rental Units by Monthly Contract Rent: 2009, 2014, and 2019" xr:uid="{871914BD-DBED-4EDA-92E2-89865AC16686}"/>
    <hyperlink ref="C28" location="'W-21'!A1" display="US States: Change in the Number and Share of Low-Cost Rental Units: 2011–2019" xr:uid="{A2988181-6460-4AB2-B80A-8659C4AC1540}"/>
    <hyperlink ref="C29" location="'W-22'!A1" display="US States: Number and Share of Rental Units by Structure Type: 2019" xr:uid="{D20FE47C-7172-4DB7-AD12-F53B120DE557}"/>
    <hyperlink ref="C30" location="'W-23'!A1" display="US States: Change in Rental Stock by Structure Type: 2009–2019" xr:uid="{81FC0DB9-6CE9-4AE0-AC60-9AD450E09165}"/>
    <hyperlink ref="C32" location="'W-24'!A1" display="US Metro Areas: Share of Renters with Cost Burdens by Race/Ethnicity: 2019" xr:uid="{E8ABE878-7DB6-4B97-B3DC-D457428214F8}"/>
    <hyperlink ref="C33" location="'W-25'!A1" display="US Metro Areas: Share of Renters with Cost Burdens by Income: 2019" xr:uid="{2ED5269D-9218-490D-BB0A-1654EA6ABF81}"/>
    <hyperlink ref="C34" location="'W-26'!A1" display="US Metro Areas: Number of Housing Cost-Burdened Renters: 2009–2019" xr:uid="{0F81394D-989A-48DB-9CB0-00DDA6E01C80}"/>
    <hyperlink ref="C35" location="'W-27'!A1" display="US Metro Areas: Share of Housing Cost-Burdened Renters: 2009–2019" xr:uid="{9692464D-A80B-4680-B11E-455B6F42B98A}"/>
    <hyperlink ref="C36" location="'W-28'!A1" display="US Metro Areas: Basic Rental Housing Facts from the American Community Survey: 2019" xr:uid="{A5AE7B61-F2B7-4354-97EB-E4C318E9649B}"/>
    <hyperlink ref="C37" location="'W-29'!A1" display="US Metro Areas: Number of Rental Units by Monthly Contract Rent: 2009 and 2019" xr:uid="{702E2DD0-6887-4E53-9478-79025B5FEF2E}"/>
    <hyperlink ref="C38" location="'W-30'!A1" display="US Metro Areas: Number and Share of Rental Units by Structure Type: 2019" xr:uid="{F289BC0E-26B1-46AC-ABE7-3E4166D49F14}"/>
    <hyperlink ref="C39" location="'W-31'!A1" display="US Metro Areas: Renter Households by Age, Race, and Household Income, 2019" xr:uid="{6C85B6B5-C88F-4DF4-9848-49732EE0A2AF}"/>
    <hyperlink ref="C40" location="'W-32'!A1" display="US Metro Areas: Rentership Rates by Age, Race, and Household Income, 2019" xr:uid="{12FB1BA9-DE0F-48BE-B42C-AA7238368CC4}"/>
    <hyperlink ref="C41" location="'W-33'!A1" display="US Metro Areas: Annual Change in Typical Rents and Home Values: 2015-2021" xr:uid="{24B98EAA-60AF-4DEE-8246-C72EC2E69D3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90CB-AA15-4D96-92FA-87BEF3BE6F74}">
  <sheetPr>
    <tabColor rgb="FF203764"/>
  </sheetPr>
  <dimension ref="A1:P49"/>
  <sheetViews>
    <sheetView topLeftCell="A29" workbookViewId="0">
      <selection activeCell="A49" sqref="A49"/>
    </sheetView>
  </sheetViews>
  <sheetFormatPr defaultColWidth="9.140625" defaultRowHeight="15" x14ac:dyDescent="0.25"/>
  <cols>
    <col min="1" max="1" width="33" customWidth="1"/>
    <col min="2" max="10" width="15.42578125" customWidth="1"/>
  </cols>
  <sheetData>
    <row r="1" spans="1:16" ht="21" x14ac:dyDescent="0.35">
      <c r="A1" s="606" t="s">
        <v>208</v>
      </c>
      <c r="B1" s="606"/>
      <c r="C1" s="606"/>
      <c r="D1" s="606"/>
      <c r="E1" s="606"/>
      <c r="F1" s="606"/>
      <c r="G1" s="606"/>
      <c r="H1" s="606"/>
      <c r="I1" s="32"/>
      <c r="J1" s="32"/>
    </row>
    <row r="2" spans="1:16" x14ac:dyDescent="0.25">
      <c r="A2" s="370" t="s">
        <v>71</v>
      </c>
    </row>
    <row r="3" spans="1:16" x14ac:dyDescent="0.25">
      <c r="A3" s="47"/>
    </row>
    <row r="4" spans="1:16" ht="15.75" thickBot="1" x14ac:dyDescent="0.3">
      <c r="A4" t="s">
        <v>209</v>
      </c>
    </row>
    <row r="5" spans="1:16" x14ac:dyDescent="0.25">
      <c r="A5" s="607"/>
      <c r="B5" s="583">
        <v>2001</v>
      </c>
      <c r="C5" s="561"/>
      <c r="D5" s="584"/>
      <c r="E5" s="583">
        <v>2011</v>
      </c>
      <c r="F5" s="561"/>
      <c r="G5" s="584"/>
      <c r="H5" s="598">
        <v>2019</v>
      </c>
      <c r="I5" s="561"/>
      <c r="J5" s="562"/>
    </row>
    <row r="6" spans="1:16" ht="30.75" thickBot="1" x14ac:dyDescent="0.3">
      <c r="A6" s="608"/>
      <c r="B6" s="367" t="s">
        <v>210</v>
      </c>
      <c r="C6" s="368" t="s">
        <v>211</v>
      </c>
      <c r="D6" s="369" t="s">
        <v>212</v>
      </c>
      <c r="E6" s="367" t="s">
        <v>210</v>
      </c>
      <c r="F6" s="368" t="s">
        <v>211</v>
      </c>
      <c r="G6" s="369" t="s">
        <v>212</v>
      </c>
      <c r="H6" s="367" t="s">
        <v>210</v>
      </c>
      <c r="I6" s="368" t="s">
        <v>211</v>
      </c>
      <c r="J6" s="50" t="s">
        <v>212</v>
      </c>
    </row>
    <row r="7" spans="1:16" x14ac:dyDescent="0.25">
      <c r="A7" s="167" t="s">
        <v>213</v>
      </c>
      <c r="B7" s="168">
        <v>7335.0069999999996</v>
      </c>
      <c r="C7" s="169">
        <v>7456.848</v>
      </c>
      <c r="D7" s="170">
        <v>36449.625999999997</v>
      </c>
      <c r="E7" s="168">
        <v>9267.2659999999996</v>
      </c>
      <c r="F7" s="169">
        <v>11342.359</v>
      </c>
      <c r="G7" s="170">
        <v>40615.408000000003</v>
      </c>
      <c r="H7" s="306">
        <v>9870198</v>
      </c>
      <c r="I7" s="171">
        <v>10518400</v>
      </c>
      <c r="J7" s="310">
        <v>44011579</v>
      </c>
    </row>
    <row r="8" spans="1:16" x14ac:dyDescent="0.25">
      <c r="A8" s="172" t="s">
        <v>79</v>
      </c>
      <c r="B8" s="173"/>
      <c r="C8" s="174"/>
      <c r="D8" s="175"/>
      <c r="E8" s="173"/>
      <c r="F8" s="174"/>
      <c r="G8" s="175"/>
      <c r="H8" s="174"/>
      <c r="I8" s="174"/>
      <c r="J8" s="176"/>
    </row>
    <row r="9" spans="1:16" x14ac:dyDescent="0.25">
      <c r="A9" s="107" t="s">
        <v>214</v>
      </c>
      <c r="B9" s="14">
        <v>1085.932</v>
      </c>
      <c r="C9" s="16">
        <v>1475.4169999999999</v>
      </c>
      <c r="D9" s="108">
        <v>4993.0929999999998</v>
      </c>
      <c r="E9" s="14">
        <v>926.70699999999999</v>
      </c>
      <c r="F9" s="16">
        <v>1671.9739999999999</v>
      </c>
      <c r="G9" s="108">
        <v>4055.6559999999999</v>
      </c>
      <c r="H9" s="306">
        <v>843500</v>
      </c>
      <c r="I9" s="171">
        <v>1295743</v>
      </c>
      <c r="J9" s="310">
        <v>3716700</v>
      </c>
    </row>
    <row r="10" spans="1:16" x14ac:dyDescent="0.25">
      <c r="A10" s="107" t="s">
        <v>215</v>
      </c>
      <c r="B10" s="14">
        <v>3512.0819999999999</v>
      </c>
      <c r="C10" s="16">
        <v>3078.1379999999999</v>
      </c>
      <c r="D10" s="108">
        <v>18289.992999999999</v>
      </c>
      <c r="E10" s="14">
        <v>4346.7550000000001</v>
      </c>
      <c r="F10" s="16">
        <v>4756.1540000000005</v>
      </c>
      <c r="G10" s="108">
        <v>19044.607</v>
      </c>
      <c r="H10" s="306">
        <v>4468393</v>
      </c>
      <c r="I10" s="171">
        <v>4073135</v>
      </c>
      <c r="J10" s="310">
        <v>20218222</v>
      </c>
      <c r="P10" t="s">
        <v>216</v>
      </c>
    </row>
    <row r="11" spans="1:16" x14ac:dyDescent="0.25">
      <c r="A11" s="107" t="s">
        <v>217</v>
      </c>
      <c r="B11" s="14">
        <v>1620.057</v>
      </c>
      <c r="C11" s="16">
        <v>1602.8109999999999</v>
      </c>
      <c r="D11" s="108">
        <v>8420.9629999999997</v>
      </c>
      <c r="E11" s="14">
        <v>2646.123</v>
      </c>
      <c r="F11" s="16">
        <v>3255.3449999999998</v>
      </c>
      <c r="G11" s="108">
        <v>12051.77</v>
      </c>
      <c r="H11" s="306">
        <v>2767917</v>
      </c>
      <c r="I11" s="171">
        <v>3000837</v>
      </c>
      <c r="J11" s="310">
        <v>12854933</v>
      </c>
    </row>
    <row r="12" spans="1:16" x14ac:dyDescent="0.25">
      <c r="A12" s="107" t="s">
        <v>218</v>
      </c>
      <c r="B12" s="14">
        <v>1116.9359999999999</v>
      </c>
      <c r="C12" s="16">
        <v>1300.482</v>
      </c>
      <c r="D12" s="108">
        <v>4745.5770000000002</v>
      </c>
      <c r="E12" s="14">
        <v>1347.681</v>
      </c>
      <c r="F12" s="16">
        <v>1658.886</v>
      </c>
      <c r="G12" s="108">
        <v>5463.375</v>
      </c>
      <c r="H12" s="306">
        <v>1790388</v>
      </c>
      <c r="I12" s="171">
        <v>2148685</v>
      </c>
      <c r="J12" s="310">
        <v>7221724</v>
      </c>
    </row>
    <row r="13" spans="1:16" x14ac:dyDescent="0.25">
      <c r="A13" s="172" t="s">
        <v>219</v>
      </c>
      <c r="B13" s="173"/>
      <c r="C13" s="174"/>
      <c r="D13" s="175"/>
      <c r="E13" s="173"/>
      <c r="F13" s="174"/>
      <c r="G13" s="175"/>
      <c r="H13" s="174"/>
      <c r="I13" s="174"/>
      <c r="J13" s="176"/>
    </row>
    <row r="14" spans="1:16" x14ac:dyDescent="0.25">
      <c r="A14" s="107" t="s">
        <v>220</v>
      </c>
      <c r="B14" s="14">
        <v>4118.0320000000002</v>
      </c>
      <c r="C14" s="16">
        <v>3924.4920000000002</v>
      </c>
      <c r="D14" s="108">
        <v>21796.143</v>
      </c>
      <c r="E14" s="14">
        <v>4832.326</v>
      </c>
      <c r="F14" s="116">
        <v>5533.9219999999996</v>
      </c>
      <c r="G14" s="14">
        <v>22527.718000000001</v>
      </c>
      <c r="H14" s="306">
        <v>4746460</v>
      </c>
      <c r="I14" s="171">
        <v>4769029</v>
      </c>
      <c r="J14" s="310">
        <v>22753455</v>
      </c>
    </row>
    <row r="15" spans="1:16" x14ac:dyDescent="0.25">
      <c r="A15" s="107" t="s">
        <v>221</v>
      </c>
      <c r="B15" s="14">
        <v>1435.636</v>
      </c>
      <c r="C15" s="16">
        <v>1704.9760000000001</v>
      </c>
      <c r="D15" s="108">
        <v>6573.5429999999997</v>
      </c>
      <c r="E15" s="14">
        <v>1855.325</v>
      </c>
      <c r="F15" s="16">
        <v>2665.35</v>
      </c>
      <c r="G15" s="108">
        <v>7649.5190000000002</v>
      </c>
      <c r="H15" s="306">
        <v>2107799</v>
      </c>
      <c r="I15" s="171">
        <v>2540124</v>
      </c>
      <c r="J15" s="310">
        <v>8656352</v>
      </c>
    </row>
    <row r="16" spans="1:16" x14ac:dyDescent="0.25">
      <c r="A16" s="107" t="s">
        <v>222</v>
      </c>
      <c r="B16" s="14">
        <v>1290.8050000000001</v>
      </c>
      <c r="C16" s="16">
        <v>1225.7809999999999</v>
      </c>
      <c r="D16" s="108">
        <v>5472.433</v>
      </c>
      <c r="E16" s="14">
        <v>1928.0309999999999</v>
      </c>
      <c r="F16" s="16">
        <v>2276.9459999999999</v>
      </c>
      <c r="G16" s="108">
        <v>7317.0020000000004</v>
      </c>
      <c r="H16" s="306">
        <v>2234050</v>
      </c>
      <c r="I16" s="171">
        <v>2261378</v>
      </c>
      <c r="J16" s="310">
        <v>8665719</v>
      </c>
    </row>
    <row r="17" spans="1:10" x14ac:dyDescent="0.25">
      <c r="A17" s="107" t="s">
        <v>223</v>
      </c>
      <c r="B17" s="14">
        <v>490.53399999999999</v>
      </c>
      <c r="C17" s="16">
        <v>601.59900000000005</v>
      </c>
      <c r="D17" s="108">
        <v>2607.5070000000001</v>
      </c>
      <c r="E17" s="14">
        <v>651.58399999999995</v>
      </c>
      <c r="F17" s="16">
        <v>866.14099999999996</v>
      </c>
      <c r="G17" s="108">
        <v>3121.1689999999999</v>
      </c>
      <c r="H17" s="306">
        <v>781889</v>
      </c>
      <c r="I17" s="171">
        <v>947869</v>
      </c>
      <c r="J17" s="310">
        <v>3936053</v>
      </c>
    </row>
    <row r="18" spans="1:10" x14ac:dyDescent="0.25">
      <c r="A18" s="172" t="s">
        <v>112</v>
      </c>
      <c r="B18" s="173"/>
      <c r="C18" s="174"/>
      <c r="D18" s="175"/>
      <c r="E18" s="173"/>
      <c r="F18" s="174"/>
      <c r="G18" s="175"/>
      <c r="H18" s="174"/>
      <c r="I18" s="174"/>
      <c r="J18" s="176"/>
    </row>
    <row r="19" spans="1:10" x14ac:dyDescent="0.25">
      <c r="A19" s="107" t="s">
        <v>224</v>
      </c>
      <c r="B19" s="14">
        <v>680.08500000000004</v>
      </c>
      <c r="C19" s="16">
        <v>451.22199999999998</v>
      </c>
      <c r="D19" s="108">
        <v>4630.2839999999997</v>
      </c>
      <c r="E19" s="14">
        <v>971.06100000000004</v>
      </c>
      <c r="F19" s="16">
        <v>720.19899999999996</v>
      </c>
      <c r="G19" s="108">
        <v>5101.5540000000001</v>
      </c>
      <c r="H19" s="306">
        <v>999796</v>
      </c>
      <c r="I19" s="171">
        <v>693531</v>
      </c>
      <c r="J19" s="310">
        <v>5838153</v>
      </c>
    </row>
    <row r="20" spans="1:10" x14ac:dyDescent="0.25">
      <c r="A20" s="107" t="s">
        <v>225</v>
      </c>
      <c r="B20" s="14">
        <v>1037.0640000000001</v>
      </c>
      <c r="C20" s="16">
        <v>606.05499999999995</v>
      </c>
      <c r="D20" s="108">
        <v>5478.1390000000001</v>
      </c>
      <c r="E20" s="14">
        <v>1354.047</v>
      </c>
      <c r="F20" s="16">
        <v>1085.9659999999999</v>
      </c>
      <c r="G20" s="108">
        <v>5574.0990000000002</v>
      </c>
      <c r="H20" s="306">
        <v>1228242</v>
      </c>
      <c r="I20" s="171">
        <v>844098</v>
      </c>
      <c r="J20" s="310">
        <v>5633298</v>
      </c>
    </row>
    <row r="21" spans="1:10" x14ac:dyDescent="0.25">
      <c r="A21" s="107" t="s">
        <v>226</v>
      </c>
      <c r="B21" s="14">
        <v>1552.72</v>
      </c>
      <c r="C21" s="16">
        <v>1850.722</v>
      </c>
      <c r="D21" s="108">
        <v>6136.3069999999998</v>
      </c>
      <c r="E21" s="14">
        <v>1836.578</v>
      </c>
      <c r="F21" s="16">
        <v>2813.0839999999998</v>
      </c>
      <c r="G21" s="108">
        <v>7104.8220000000001</v>
      </c>
      <c r="H21" s="306">
        <v>1742405</v>
      </c>
      <c r="I21" s="171">
        <v>2102482</v>
      </c>
      <c r="J21" s="310">
        <v>6593087</v>
      </c>
    </row>
    <row r="22" spans="1:10" x14ac:dyDescent="0.25">
      <c r="A22" s="107" t="s">
        <v>227</v>
      </c>
      <c r="B22" s="14">
        <v>545.81700000000001</v>
      </c>
      <c r="C22" s="16">
        <v>454.85599999999999</v>
      </c>
      <c r="D22" s="108">
        <v>2778.9380000000001</v>
      </c>
      <c r="E22" s="14">
        <v>853.12199999999996</v>
      </c>
      <c r="F22" s="16">
        <v>922.90300000000002</v>
      </c>
      <c r="G22" s="108">
        <v>3626.1480000000001</v>
      </c>
      <c r="H22" s="306">
        <v>901677</v>
      </c>
      <c r="I22" s="171">
        <v>820210</v>
      </c>
      <c r="J22" s="310">
        <v>4109908</v>
      </c>
    </row>
    <row r="23" spans="1:10" x14ac:dyDescent="0.25">
      <c r="A23" s="107" t="s">
        <v>228</v>
      </c>
      <c r="B23" s="14">
        <v>2926.9989999999998</v>
      </c>
      <c r="C23" s="16">
        <v>3510.759</v>
      </c>
      <c r="D23" s="108">
        <v>13651.231</v>
      </c>
      <c r="E23" s="14">
        <v>3440.538</v>
      </c>
      <c r="F23" s="16">
        <v>4859.0889999999999</v>
      </c>
      <c r="G23" s="108">
        <v>15071.259</v>
      </c>
      <c r="H23" s="306">
        <v>4094485</v>
      </c>
      <c r="I23" s="171">
        <v>5228288</v>
      </c>
      <c r="J23" s="310">
        <v>16811159</v>
      </c>
    </row>
    <row r="24" spans="1:10" x14ac:dyDescent="0.25">
      <c r="A24" s="107" t="s">
        <v>229</v>
      </c>
      <c r="B24" s="14">
        <v>592.322</v>
      </c>
      <c r="C24" s="16">
        <v>583.23400000000004</v>
      </c>
      <c r="D24" s="108">
        <v>3774.7269999999999</v>
      </c>
      <c r="E24" s="14">
        <v>811.92</v>
      </c>
      <c r="F24" s="16">
        <v>941.11800000000005</v>
      </c>
      <c r="G24" s="108">
        <v>4137.5259999999998</v>
      </c>
      <c r="H24" s="306">
        <v>903593</v>
      </c>
      <c r="I24" s="171">
        <v>829791</v>
      </c>
      <c r="J24" s="310">
        <v>5025974</v>
      </c>
    </row>
    <row r="25" spans="1:10" x14ac:dyDescent="0.25">
      <c r="A25" s="172" t="s">
        <v>166</v>
      </c>
      <c r="B25" s="173"/>
      <c r="C25" s="174"/>
      <c r="D25" s="175"/>
      <c r="E25" s="173"/>
      <c r="F25" s="174"/>
      <c r="G25" s="175"/>
      <c r="H25" s="174"/>
      <c r="I25" s="174"/>
      <c r="J25" s="176"/>
    </row>
    <row r="26" spans="1:10" x14ac:dyDescent="0.25">
      <c r="A26" s="107" t="s">
        <v>230</v>
      </c>
      <c r="B26" s="177">
        <v>858846</v>
      </c>
      <c r="C26" s="171">
        <v>4611296</v>
      </c>
      <c r="D26" s="178">
        <v>6660031</v>
      </c>
      <c r="E26" s="177">
        <v>953498</v>
      </c>
      <c r="F26" s="171">
        <v>6636740</v>
      </c>
      <c r="G26" s="178">
        <v>9051691</v>
      </c>
      <c r="H26" s="306">
        <v>858369</v>
      </c>
      <c r="I26" s="171">
        <v>5551967</v>
      </c>
      <c r="J26" s="310">
        <v>7742945</v>
      </c>
    </row>
    <row r="27" spans="1:10" x14ac:dyDescent="0.25">
      <c r="A27" s="107" t="s">
        <v>231</v>
      </c>
      <c r="B27" s="177">
        <v>2919029</v>
      </c>
      <c r="C27" s="171">
        <v>2364160</v>
      </c>
      <c r="D27" s="178">
        <v>7273093</v>
      </c>
      <c r="E27" s="177">
        <v>3453258</v>
      </c>
      <c r="F27" s="171">
        <v>3639055</v>
      </c>
      <c r="G27" s="178">
        <v>9119002</v>
      </c>
      <c r="H27" s="306">
        <v>2877359</v>
      </c>
      <c r="I27" s="171">
        <v>3452269</v>
      </c>
      <c r="J27" s="310">
        <v>8034937</v>
      </c>
    </row>
    <row r="28" spans="1:10" x14ac:dyDescent="0.25">
      <c r="A28" s="107" t="s">
        <v>232</v>
      </c>
      <c r="B28" s="177">
        <v>2332963</v>
      </c>
      <c r="C28" s="171">
        <v>411405</v>
      </c>
      <c r="D28" s="178">
        <v>6454707</v>
      </c>
      <c r="E28" s="177">
        <v>2653204</v>
      </c>
      <c r="F28" s="171">
        <v>790560</v>
      </c>
      <c r="G28" s="178">
        <v>6584134</v>
      </c>
      <c r="H28" s="306">
        <v>3002850</v>
      </c>
      <c r="I28" s="171">
        <v>1101802</v>
      </c>
      <c r="J28" s="310">
        <v>7195150</v>
      </c>
    </row>
    <row r="29" spans="1:10" x14ac:dyDescent="0.25">
      <c r="A29" s="107" t="s">
        <v>233</v>
      </c>
      <c r="B29" s="177">
        <v>1118372</v>
      </c>
      <c r="C29" s="171">
        <v>129277</v>
      </c>
      <c r="D29" s="178">
        <v>8386496</v>
      </c>
      <c r="E29" s="177">
        <v>1780234</v>
      </c>
      <c r="F29" s="171">
        <v>248340</v>
      </c>
      <c r="G29" s="178">
        <v>8434329</v>
      </c>
      <c r="H29" s="306">
        <v>2397861</v>
      </c>
      <c r="I29" s="171">
        <v>380952</v>
      </c>
      <c r="J29" s="310">
        <v>9777741</v>
      </c>
    </row>
    <row r="30" spans="1:10" x14ac:dyDescent="0.25">
      <c r="A30" s="107" t="s">
        <v>234</v>
      </c>
      <c r="B30" s="177">
        <v>256156</v>
      </c>
      <c r="C30" s="171">
        <v>20599</v>
      </c>
      <c r="D30" s="178">
        <v>7675299</v>
      </c>
      <c r="E30" s="177">
        <v>427072</v>
      </c>
      <c r="F30" s="171">
        <v>27664</v>
      </c>
      <c r="G30" s="178">
        <v>7426252</v>
      </c>
      <c r="H30" s="306">
        <v>733759</v>
      </c>
      <c r="I30" s="171">
        <v>31410</v>
      </c>
      <c r="J30" s="310">
        <v>11260806</v>
      </c>
    </row>
    <row r="31" spans="1:10" x14ac:dyDescent="0.25">
      <c r="A31" s="172" t="s">
        <v>235</v>
      </c>
      <c r="B31" s="173"/>
      <c r="C31" s="174"/>
      <c r="D31" s="175"/>
      <c r="E31" s="173"/>
      <c r="F31" s="174"/>
      <c r="G31" s="175"/>
      <c r="H31" s="174"/>
      <c r="I31" s="174"/>
      <c r="J31" s="176"/>
    </row>
    <row r="32" spans="1:10" x14ac:dyDescent="0.25">
      <c r="A32" s="107" t="s">
        <v>236</v>
      </c>
      <c r="B32" s="14">
        <v>1905.6</v>
      </c>
      <c r="C32" s="16">
        <v>2307.433</v>
      </c>
      <c r="D32" s="108">
        <v>8180.027</v>
      </c>
      <c r="E32" s="14">
        <v>1742.26</v>
      </c>
      <c r="F32" s="16">
        <v>2574.239</v>
      </c>
      <c r="G32" s="108">
        <v>6996.8119999999999</v>
      </c>
      <c r="H32" s="306">
        <v>5952797</v>
      </c>
      <c r="I32" s="171">
        <v>3482545</v>
      </c>
      <c r="J32" s="310">
        <v>26557079</v>
      </c>
    </row>
    <row r="33" spans="1:10" x14ac:dyDescent="0.25">
      <c r="A33" s="107" t="s">
        <v>237</v>
      </c>
      <c r="B33" s="14">
        <v>2118.319</v>
      </c>
      <c r="C33" s="16">
        <v>2048.1410000000001</v>
      </c>
      <c r="D33" s="108">
        <v>10049.787</v>
      </c>
      <c r="E33" s="14">
        <v>2656.6770000000001</v>
      </c>
      <c r="F33" s="16">
        <v>3272.2849999999999</v>
      </c>
      <c r="G33" s="108">
        <v>10952.436</v>
      </c>
      <c r="H33" s="306">
        <v>643044</v>
      </c>
      <c r="I33" s="171">
        <v>786083</v>
      </c>
      <c r="J33" s="310">
        <v>2689564</v>
      </c>
    </row>
    <row r="34" spans="1:10" x14ac:dyDescent="0.25">
      <c r="A34" s="107" t="s">
        <v>238</v>
      </c>
      <c r="B34" s="14">
        <v>2142.7539999999999</v>
      </c>
      <c r="C34" s="16">
        <v>2073.7660000000001</v>
      </c>
      <c r="D34" s="108">
        <v>10484.58</v>
      </c>
      <c r="E34" s="14">
        <v>3133.373</v>
      </c>
      <c r="F34" s="16">
        <v>3826.8510000000001</v>
      </c>
      <c r="G34" s="108">
        <v>13295.281000000001</v>
      </c>
      <c r="H34" s="306">
        <v>507456</v>
      </c>
      <c r="I34" s="171">
        <v>1225273</v>
      </c>
      <c r="J34" s="310">
        <v>2584870</v>
      </c>
    </row>
    <row r="35" spans="1:10" x14ac:dyDescent="0.25">
      <c r="A35" s="107" t="s">
        <v>239</v>
      </c>
      <c r="B35" s="14">
        <v>1168.3340000000001</v>
      </c>
      <c r="C35" s="16">
        <v>1027.508</v>
      </c>
      <c r="D35" s="108">
        <v>7735.232</v>
      </c>
      <c r="E35" s="14">
        <v>1734.9559999999999</v>
      </c>
      <c r="F35" s="16">
        <v>1668.9839999999999</v>
      </c>
      <c r="G35" s="108">
        <v>9370.8790000000008</v>
      </c>
      <c r="H35" s="306">
        <v>91868</v>
      </c>
      <c r="I35" s="171">
        <v>322230</v>
      </c>
      <c r="J35" s="310">
        <v>553697</v>
      </c>
    </row>
    <row r="36" spans="1:10" x14ac:dyDescent="0.25">
      <c r="A36" s="172" t="s">
        <v>240</v>
      </c>
      <c r="B36" s="173"/>
      <c r="C36" s="174"/>
      <c r="D36" s="175"/>
      <c r="E36" s="173"/>
      <c r="F36" s="174"/>
      <c r="G36" s="175"/>
      <c r="H36" s="174"/>
      <c r="I36" s="174"/>
      <c r="J36" s="176"/>
    </row>
    <row r="37" spans="1:10" x14ac:dyDescent="0.25">
      <c r="A37" s="107" t="s">
        <v>241</v>
      </c>
      <c r="B37" s="14">
        <v>3886.9670000000001</v>
      </c>
      <c r="C37" s="16">
        <v>1789.7249999999999</v>
      </c>
      <c r="D37" s="108">
        <v>20407.066999999999</v>
      </c>
      <c r="E37" s="14">
        <v>5096.6819999999998</v>
      </c>
      <c r="F37" s="16">
        <v>3088.366</v>
      </c>
      <c r="G37" s="108">
        <v>21729.218000000001</v>
      </c>
      <c r="H37" s="306">
        <v>5952797</v>
      </c>
      <c r="I37" s="171">
        <v>3482545</v>
      </c>
      <c r="J37" s="310">
        <v>26557079</v>
      </c>
    </row>
    <row r="38" spans="1:10" x14ac:dyDescent="0.25">
      <c r="A38" s="107" t="s">
        <v>242</v>
      </c>
      <c r="B38" s="14">
        <v>928.21699999999998</v>
      </c>
      <c r="C38" s="16">
        <v>874.15</v>
      </c>
      <c r="D38" s="108">
        <v>3949.12</v>
      </c>
      <c r="E38" s="14">
        <v>892.51499999999999</v>
      </c>
      <c r="F38" s="16">
        <v>1158.1030000000001</v>
      </c>
      <c r="G38" s="108">
        <v>3553.2570000000001</v>
      </c>
      <c r="H38" s="306">
        <v>643044</v>
      </c>
      <c r="I38" s="171">
        <v>786083</v>
      </c>
      <c r="J38" s="310">
        <v>2689564</v>
      </c>
    </row>
    <row r="39" spans="1:10" x14ac:dyDescent="0.25">
      <c r="A39" s="107" t="s">
        <v>243</v>
      </c>
      <c r="B39" s="14">
        <v>581.99400000000003</v>
      </c>
      <c r="C39" s="16">
        <v>1444.471</v>
      </c>
      <c r="D39" s="108">
        <v>3273.663</v>
      </c>
      <c r="E39" s="14">
        <v>593.08600000000001</v>
      </c>
      <c r="F39" s="16">
        <v>1623.2819999999999</v>
      </c>
      <c r="G39" s="108">
        <v>3093.9639999999999</v>
      </c>
      <c r="H39" s="306">
        <v>507456</v>
      </c>
      <c r="I39" s="171">
        <v>1225273</v>
      </c>
      <c r="J39" s="310">
        <v>2584870</v>
      </c>
    </row>
    <row r="40" spans="1:10" x14ac:dyDescent="0.25">
      <c r="A40" s="107" t="s">
        <v>244</v>
      </c>
      <c r="B40" s="14">
        <v>70.507999999999996</v>
      </c>
      <c r="C40" s="16">
        <v>222.68</v>
      </c>
      <c r="D40" s="108">
        <v>387.702</v>
      </c>
      <c r="E40" s="14">
        <v>250.78</v>
      </c>
      <c r="F40" s="16">
        <v>874.87</v>
      </c>
      <c r="G40" s="108">
        <v>1480.289</v>
      </c>
      <c r="H40" s="306">
        <v>91868</v>
      </c>
      <c r="I40" s="171">
        <v>322230</v>
      </c>
      <c r="J40" s="310">
        <v>553697</v>
      </c>
    </row>
    <row r="41" spans="1:10" ht="15.75" thickBot="1" x14ac:dyDescent="0.3">
      <c r="A41" s="110" t="s">
        <v>245</v>
      </c>
      <c r="B41" s="22">
        <v>1867.3209999999999</v>
      </c>
      <c r="C41" s="24">
        <v>3125.8220000000001</v>
      </c>
      <c r="D41" s="111">
        <v>8432.0740000000005</v>
      </c>
      <c r="E41" s="22">
        <v>2434.203</v>
      </c>
      <c r="F41" s="24">
        <v>4597.7380000000003</v>
      </c>
      <c r="G41" s="111">
        <v>10758.68</v>
      </c>
      <c r="H41" s="311">
        <v>2893071</v>
      </c>
      <c r="I41" s="179">
        <v>5136864</v>
      </c>
      <c r="J41" s="312">
        <v>12762790</v>
      </c>
    </row>
    <row r="42" spans="1:10" x14ac:dyDescent="0.25">
      <c r="B42" s="31"/>
      <c r="C42" s="31"/>
      <c r="D42" s="31"/>
      <c r="E42" s="31"/>
      <c r="F42" s="31"/>
      <c r="G42" s="31"/>
      <c r="H42" s="31"/>
      <c r="I42" s="31"/>
      <c r="J42" s="31"/>
    </row>
    <row r="43" spans="1:10" x14ac:dyDescent="0.25">
      <c r="A43" s="605" t="s">
        <v>246</v>
      </c>
      <c r="B43" s="605"/>
      <c r="C43" s="605"/>
      <c r="D43" s="605"/>
      <c r="E43" s="605"/>
      <c r="F43" s="605"/>
      <c r="G43" s="605"/>
      <c r="H43" s="605"/>
      <c r="I43" s="605"/>
      <c r="J43" s="605"/>
    </row>
    <row r="44" spans="1:10" x14ac:dyDescent="0.25">
      <c r="A44" s="605"/>
      <c r="B44" s="605"/>
      <c r="C44" s="605"/>
      <c r="D44" s="605"/>
      <c r="E44" s="605"/>
      <c r="F44" s="605"/>
      <c r="G44" s="605"/>
      <c r="H44" s="605"/>
      <c r="I44" s="605"/>
      <c r="J44" s="605"/>
    </row>
    <row r="45" spans="1:10" x14ac:dyDescent="0.25">
      <c r="A45" s="605"/>
      <c r="B45" s="605"/>
      <c r="C45" s="605"/>
      <c r="D45" s="605"/>
      <c r="E45" s="605"/>
      <c r="F45" s="605"/>
      <c r="G45" s="605"/>
      <c r="H45" s="605"/>
      <c r="I45" s="605"/>
      <c r="J45" s="605"/>
    </row>
    <row r="46" spans="1:10" x14ac:dyDescent="0.25">
      <c r="A46" s="605"/>
      <c r="B46" s="605"/>
      <c r="C46" s="605"/>
      <c r="D46" s="605"/>
      <c r="E46" s="605"/>
      <c r="F46" s="605"/>
      <c r="G46" s="605"/>
      <c r="H46" s="605"/>
      <c r="I46" s="605"/>
      <c r="J46" s="605"/>
    </row>
    <row r="47" spans="1:10" x14ac:dyDescent="0.25">
      <c r="A47" s="605"/>
      <c r="B47" s="605"/>
      <c r="C47" s="605"/>
      <c r="D47" s="605"/>
      <c r="E47" s="605"/>
      <c r="F47" s="605"/>
      <c r="G47" s="605"/>
      <c r="H47" s="605"/>
      <c r="I47" s="605"/>
      <c r="J47" s="605"/>
    </row>
    <row r="48" spans="1:10" x14ac:dyDescent="0.25">
      <c r="A48" s="605"/>
      <c r="B48" s="605"/>
      <c r="C48" s="605"/>
      <c r="D48" s="605"/>
      <c r="E48" s="605"/>
      <c r="F48" s="605"/>
      <c r="G48" s="605"/>
      <c r="H48" s="605"/>
      <c r="I48" s="605"/>
      <c r="J48" s="605"/>
    </row>
    <row r="49" spans="1:10" x14ac:dyDescent="0.25">
      <c r="A49" t="s">
        <v>247</v>
      </c>
      <c r="B49" s="30"/>
      <c r="C49" s="30"/>
      <c r="D49" s="30"/>
      <c r="E49" s="30"/>
      <c r="F49" s="30"/>
      <c r="G49" s="30"/>
      <c r="H49" s="30"/>
      <c r="I49" s="30"/>
      <c r="J49" s="30"/>
    </row>
  </sheetData>
  <mergeCells count="6">
    <mergeCell ref="A43:J48"/>
    <mergeCell ref="A1:H1"/>
    <mergeCell ref="A5:A6"/>
    <mergeCell ref="B5:D5"/>
    <mergeCell ref="E5:G5"/>
    <mergeCell ref="H5:J5"/>
  </mergeCells>
  <hyperlinks>
    <hyperlink ref="A2" location="'Appendix Table Menu'!A1" display="'Appendix Table Menu'!A1" xr:uid="{CEA061D7-6017-44A2-B194-36137040E1A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BB8D4-1430-4FE0-A1C8-2C3EF5590049}">
  <sheetPr>
    <tabColor rgb="FF203764"/>
  </sheetPr>
  <dimension ref="A1:I56"/>
  <sheetViews>
    <sheetView topLeftCell="A34" zoomScaleNormal="100" workbookViewId="0">
      <selection activeCell="N5" sqref="N5"/>
    </sheetView>
  </sheetViews>
  <sheetFormatPr defaultColWidth="8.7109375" defaultRowHeight="15" x14ac:dyDescent="0.25"/>
  <cols>
    <col min="1" max="1" width="11.140625" customWidth="1"/>
    <col min="2" max="7" width="16.28515625" customWidth="1"/>
    <col min="8" max="8" width="17.42578125" bestFit="1" customWidth="1"/>
    <col min="9" max="9" width="24.140625" style="55" customWidth="1"/>
  </cols>
  <sheetData>
    <row r="1" spans="1:9" s="32" customFormat="1" ht="21" x14ac:dyDescent="0.35">
      <c r="A1" s="609" t="s">
        <v>248</v>
      </c>
      <c r="B1" s="609"/>
      <c r="C1" s="609"/>
      <c r="D1" s="609"/>
      <c r="E1" s="609"/>
      <c r="F1" s="609"/>
      <c r="G1" s="609"/>
      <c r="H1" s="122"/>
      <c r="I1" s="123"/>
    </row>
    <row r="2" spans="1:9" x14ac:dyDescent="0.25">
      <c r="A2" s="370" t="s">
        <v>71</v>
      </c>
      <c r="B2" s="125"/>
      <c r="C2" s="125"/>
      <c r="D2" s="125"/>
      <c r="E2" s="125"/>
      <c r="F2" s="125"/>
      <c r="G2" s="125"/>
      <c r="H2" s="125"/>
      <c r="I2" s="126"/>
    </row>
    <row r="3" spans="1:9" x14ac:dyDescent="0.25">
      <c r="A3" s="124"/>
      <c r="B3" s="125"/>
      <c r="C3" s="125"/>
      <c r="D3" s="125"/>
      <c r="E3" s="125"/>
      <c r="F3" s="125"/>
      <c r="G3" s="125"/>
      <c r="H3" s="125"/>
      <c r="I3" s="126"/>
    </row>
    <row r="4" spans="1:9" ht="15.75" thickBot="1" x14ac:dyDescent="0.3">
      <c r="A4" s="124"/>
      <c r="B4" s="125"/>
      <c r="C4" s="125"/>
      <c r="D4" s="125"/>
      <c r="E4" s="125"/>
      <c r="F4" s="125"/>
      <c r="G4" s="125"/>
      <c r="H4" s="125"/>
      <c r="I4" s="126"/>
    </row>
    <row r="5" spans="1:9" ht="28.5" customHeight="1" x14ac:dyDescent="0.25">
      <c r="A5" s="610" t="s">
        <v>135</v>
      </c>
      <c r="B5" s="127" t="s">
        <v>249</v>
      </c>
      <c r="C5" s="127" t="s">
        <v>250</v>
      </c>
      <c r="D5" s="127" t="s">
        <v>251</v>
      </c>
      <c r="E5" s="612" t="s">
        <v>252</v>
      </c>
      <c r="F5" s="613"/>
      <c r="G5" s="614"/>
      <c r="H5" s="128" t="s">
        <v>253</v>
      </c>
      <c r="I5" s="129" t="s">
        <v>254</v>
      </c>
    </row>
    <row r="6" spans="1:9" ht="15.75" thickBot="1" x14ac:dyDescent="0.3">
      <c r="A6" s="611"/>
      <c r="B6" s="130" t="s">
        <v>255</v>
      </c>
      <c r="C6" s="130" t="s">
        <v>255</v>
      </c>
      <c r="D6" s="131" t="s">
        <v>255</v>
      </c>
      <c r="E6" s="131" t="s">
        <v>256</v>
      </c>
      <c r="F6" s="131" t="s">
        <v>257</v>
      </c>
      <c r="G6" s="131" t="s">
        <v>78</v>
      </c>
      <c r="H6" s="131" t="s">
        <v>258</v>
      </c>
      <c r="I6" s="132" t="s">
        <v>259</v>
      </c>
    </row>
    <row r="7" spans="1:9" x14ac:dyDescent="0.25">
      <c r="A7" s="133">
        <v>1980</v>
      </c>
      <c r="B7" s="134">
        <v>480.20999999999992</v>
      </c>
      <c r="C7" s="134">
        <v>544.89999999999986</v>
      </c>
      <c r="D7" s="134">
        <v>381.6</v>
      </c>
      <c r="E7" s="134">
        <v>163</v>
      </c>
      <c r="F7" s="134">
        <v>277</v>
      </c>
      <c r="G7" s="134">
        <v>440</v>
      </c>
      <c r="H7" s="135">
        <v>1595</v>
      </c>
      <c r="I7" s="136">
        <v>5.4</v>
      </c>
    </row>
    <row r="8" spans="1:9" x14ac:dyDescent="0.25">
      <c r="A8" s="133">
        <v>1981</v>
      </c>
      <c r="B8" s="134">
        <v>421.22</v>
      </c>
      <c r="C8" s="134">
        <v>447.20000000000005</v>
      </c>
      <c r="D8" s="134">
        <v>300.7</v>
      </c>
      <c r="E8" s="134">
        <v>158</v>
      </c>
      <c r="F8" s="134">
        <v>221</v>
      </c>
      <c r="G8" s="134">
        <v>378.80000000000007</v>
      </c>
      <c r="H8" s="135">
        <v>1550</v>
      </c>
      <c r="I8" s="136">
        <v>5</v>
      </c>
    </row>
    <row r="9" spans="1:9" x14ac:dyDescent="0.25">
      <c r="A9" s="133">
        <v>1982</v>
      </c>
      <c r="B9" s="134">
        <v>454.05200000000002</v>
      </c>
      <c r="C9" s="134">
        <v>374</v>
      </c>
      <c r="D9" s="134">
        <v>320.3</v>
      </c>
      <c r="E9" s="134">
        <v>140</v>
      </c>
      <c r="F9" s="134">
        <v>259</v>
      </c>
      <c r="G9" s="134">
        <v>399.6</v>
      </c>
      <c r="H9" s="135">
        <v>1520</v>
      </c>
      <c r="I9" s="136">
        <v>5.3</v>
      </c>
    </row>
    <row r="10" spans="1:9" x14ac:dyDescent="0.25">
      <c r="A10" s="133">
        <v>1983</v>
      </c>
      <c r="B10" s="134">
        <v>703.76099999999997</v>
      </c>
      <c r="C10" s="134">
        <v>466.59999999999991</v>
      </c>
      <c r="D10" s="134">
        <v>478.9</v>
      </c>
      <c r="E10" s="134">
        <v>210</v>
      </c>
      <c r="F10" s="134">
        <v>425</v>
      </c>
      <c r="G10" s="134">
        <v>635.40000000000009</v>
      </c>
      <c r="H10" s="135">
        <v>1565</v>
      </c>
      <c r="I10" s="136">
        <v>5.7</v>
      </c>
    </row>
    <row r="11" spans="1:9" x14ac:dyDescent="0.25">
      <c r="A11" s="133">
        <v>1984</v>
      </c>
      <c r="B11" s="134">
        <v>759.37499999999989</v>
      </c>
      <c r="C11" s="134">
        <v>627.10000000000014</v>
      </c>
      <c r="D11" s="134">
        <v>494.5</v>
      </c>
      <c r="E11" s="134">
        <v>206</v>
      </c>
      <c r="F11" s="134">
        <v>459</v>
      </c>
      <c r="G11" s="134">
        <v>665.3</v>
      </c>
      <c r="H11" s="135">
        <v>1605</v>
      </c>
      <c r="I11" s="136">
        <v>5.9</v>
      </c>
    </row>
    <row r="12" spans="1:9" x14ac:dyDescent="0.25">
      <c r="A12" s="133">
        <v>1985</v>
      </c>
      <c r="B12" s="134">
        <v>776.67100000000005</v>
      </c>
      <c r="C12" s="134">
        <v>630.79999999999995</v>
      </c>
      <c r="D12" s="134">
        <v>523.9</v>
      </c>
      <c r="E12" s="134">
        <v>154</v>
      </c>
      <c r="F12" s="134">
        <v>515</v>
      </c>
      <c r="G12" s="134">
        <v>669.39999999999986</v>
      </c>
      <c r="H12" s="135">
        <v>1605</v>
      </c>
      <c r="I12" s="136">
        <v>6.5</v>
      </c>
    </row>
    <row r="13" spans="1:9" x14ac:dyDescent="0.25">
      <c r="A13" s="133">
        <v>1986</v>
      </c>
      <c r="B13" s="134">
        <v>691.84699999999998</v>
      </c>
      <c r="C13" s="134">
        <v>636.20000000000005</v>
      </c>
      <c r="D13" s="134">
        <v>490.4</v>
      </c>
      <c r="E13" s="134">
        <v>143</v>
      </c>
      <c r="F13" s="134">
        <v>483</v>
      </c>
      <c r="G13" s="134">
        <v>626</v>
      </c>
      <c r="H13" s="135">
        <v>1660</v>
      </c>
      <c r="I13" s="136">
        <v>7.3</v>
      </c>
    </row>
    <row r="14" spans="1:9" x14ac:dyDescent="0.25">
      <c r="A14" s="133">
        <v>1987</v>
      </c>
      <c r="B14" s="134">
        <v>510.39799999999991</v>
      </c>
      <c r="C14" s="134">
        <v>546</v>
      </c>
      <c r="D14" s="134">
        <v>396.69999999999993</v>
      </c>
      <c r="E14" s="134">
        <v>130</v>
      </c>
      <c r="F14" s="134">
        <v>344</v>
      </c>
      <c r="G14" s="134">
        <v>474.09999999999991</v>
      </c>
      <c r="H14" s="135">
        <v>1755</v>
      </c>
      <c r="I14" s="136">
        <v>7.7</v>
      </c>
    </row>
    <row r="15" spans="1:9" x14ac:dyDescent="0.25">
      <c r="A15" s="133">
        <v>1988</v>
      </c>
      <c r="B15" s="134">
        <v>461.851</v>
      </c>
      <c r="C15" s="134">
        <v>445.20000000000005</v>
      </c>
      <c r="D15" s="134">
        <v>349.79999999999995</v>
      </c>
      <c r="E15" s="134">
        <v>99</v>
      </c>
      <c r="F15" s="134">
        <v>307</v>
      </c>
      <c r="G15" s="134">
        <v>406.79999999999995</v>
      </c>
      <c r="H15" s="135">
        <v>1810</v>
      </c>
      <c r="I15" s="136">
        <v>7.7</v>
      </c>
    </row>
    <row r="16" spans="1:9" x14ac:dyDescent="0.25">
      <c r="A16" s="133">
        <v>1989</v>
      </c>
      <c r="B16" s="134">
        <v>406.76099999999997</v>
      </c>
      <c r="C16" s="134">
        <v>396.5</v>
      </c>
      <c r="D16" s="134">
        <v>315.19999999999993</v>
      </c>
      <c r="E16" s="134">
        <v>87</v>
      </c>
      <c r="F16" s="134">
        <v>286</v>
      </c>
      <c r="G16" s="134">
        <v>372.79999999999995</v>
      </c>
      <c r="H16" s="135">
        <v>1850</v>
      </c>
      <c r="I16" s="136">
        <v>7.4</v>
      </c>
    </row>
    <row r="17" spans="1:9" x14ac:dyDescent="0.25">
      <c r="A17" s="133">
        <v>1990</v>
      </c>
      <c r="B17" s="134">
        <v>316.8420000000001</v>
      </c>
      <c r="C17" s="134">
        <v>342</v>
      </c>
      <c r="D17" s="134">
        <v>262.29999999999995</v>
      </c>
      <c r="E17" s="134">
        <v>56</v>
      </c>
      <c r="F17" s="134">
        <v>241</v>
      </c>
      <c r="G17" s="134">
        <v>297.90000000000009</v>
      </c>
      <c r="H17" s="135">
        <v>1905</v>
      </c>
      <c r="I17" s="136">
        <v>7.2</v>
      </c>
    </row>
    <row r="18" spans="1:9" x14ac:dyDescent="0.25">
      <c r="A18" s="133">
        <v>1991</v>
      </c>
      <c r="B18" s="134">
        <v>195.25699999999995</v>
      </c>
      <c r="C18" s="134">
        <v>253.19999999999993</v>
      </c>
      <c r="D18" s="134">
        <v>172.79999999999995</v>
      </c>
      <c r="E18" s="134">
        <v>41</v>
      </c>
      <c r="F18" s="134">
        <v>132</v>
      </c>
      <c r="G18" s="134">
        <v>173.5</v>
      </c>
      <c r="H18" s="135">
        <v>1890</v>
      </c>
      <c r="I18" s="136">
        <v>7.4</v>
      </c>
    </row>
    <row r="19" spans="1:9" x14ac:dyDescent="0.25">
      <c r="A19" s="133">
        <v>1992</v>
      </c>
      <c r="B19" s="134">
        <v>184.25400000000002</v>
      </c>
      <c r="C19" s="134">
        <v>193.89999999999998</v>
      </c>
      <c r="D19" s="134">
        <v>139.69999999999999</v>
      </c>
      <c r="E19" s="134">
        <v>41</v>
      </c>
      <c r="F19" s="134">
        <v>128</v>
      </c>
      <c r="G19" s="134">
        <v>169.79999999999995</v>
      </c>
      <c r="H19" s="135">
        <v>1920</v>
      </c>
      <c r="I19" s="136">
        <v>7.4</v>
      </c>
    </row>
    <row r="20" spans="1:9" x14ac:dyDescent="0.25">
      <c r="A20" s="133">
        <v>1993</v>
      </c>
      <c r="B20" s="134">
        <v>212.51400000000012</v>
      </c>
      <c r="C20" s="134">
        <v>153.29999999999995</v>
      </c>
      <c r="D20" s="134">
        <v>137.10000000000002</v>
      </c>
      <c r="E20" s="134">
        <v>44</v>
      </c>
      <c r="F20" s="134">
        <v>118</v>
      </c>
      <c r="G20" s="134">
        <v>161.89999999999986</v>
      </c>
      <c r="H20" s="135">
        <v>1945</v>
      </c>
      <c r="I20" s="136">
        <v>7.3</v>
      </c>
    </row>
    <row r="21" spans="1:9" x14ac:dyDescent="0.25">
      <c r="A21" s="133">
        <v>1994</v>
      </c>
      <c r="B21" s="134">
        <v>303.17599999999993</v>
      </c>
      <c r="C21" s="134">
        <v>186.60000000000014</v>
      </c>
      <c r="D21" s="134">
        <v>204.40000000000009</v>
      </c>
      <c r="E21" s="134">
        <v>52</v>
      </c>
      <c r="F21" s="134">
        <v>206</v>
      </c>
      <c r="G21" s="134">
        <v>258.59999999999991</v>
      </c>
      <c r="H21" s="135">
        <v>1940</v>
      </c>
      <c r="I21" s="136">
        <v>7.4</v>
      </c>
    </row>
    <row r="22" spans="1:9" x14ac:dyDescent="0.25">
      <c r="A22" s="133">
        <v>1995</v>
      </c>
      <c r="B22" s="134">
        <v>335.28099999999995</v>
      </c>
      <c r="C22" s="134">
        <v>247.09999999999991</v>
      </c>
      <c r="D22" s="134">
        <v>228.69999999999993</v>
      </c>
      <c r="E22" s="134">
        <v>51</v>
      </c>
      <c r="F22" s="134">
        <v>227</v>
      </c>
      <c r="G22" s="134">
        <v>277.89999999999986</v>
      </c>
      <c r="H22" s="135">
        <v>1920</v>
      </c>
      <c r="I22" s="136">
        <v>7.6</v>
      </c>
    </row>
    <row r="23" spans="1:9" x14ac:dyDescent="0.25">
      <c r="A23" s="133">
        <v>1996</v>
      </c>
      <c r="B23" s="134">
        <v>356.14400000000001</v>
      </c>
      <c r="C23" s="134">
        <v>284.40000000000009</v>
      </c>
      <c r="D23" s="134">
        <v>242.29999999999995</v>
      </c>
      <c r="E23" s="134">
        <v>59</v>
      </c>
      <c r="F23" s="134">
        <v>257</v>
      </c>
      <c r="G23" s="134">
        <v>315.89999999999986</v>
      </c>
      <c r="H23" s="135">
        <v>1950</v>
      </c>
      <c r="I23" s="136">
        <v>7.8</v>
      </c>
    </row>
    <row r="24" spans="1:9" x14ac:dyDescent="0.25">
      <c r="A24" s="133">
        <v>1997</v>
      </c>
      <c r="B24" s="134">
        <v>378.74</v>
      </c>
      <c r="C24" s="134">
        <v>284.09999999999991</v>
      </c>
      <c r="D24" s="134">
        <v>292.10000000000002</v>
      </c>
      <c r="E24" s="134">
        <v>59</v>
      </c>
      <c r="F24" s="134">
        <v>282</v>
      </c>
      <c r="G24" s="134">
        <v>340.29999999999995</v>
      </c>
      <c r="H24" s="135">
        <v>1975</v>
      </c>
      <c r="I24" s="136">
        <v>7.7</v>
      </c>
    </row>
    <row r="25" spans="1:9" x14ac:dyDescent="0.25">
      <c r="A25" s="133">
        <v>1998</v>
      </c>
      <c r="B25" s="134">
        <v>424.6579999999999</v>
      </c>
      <c r="C25" s="134">
        <v>314.5</v>
      </c>
      <c r="D25" s="134">
        <v>311.69999999999993</v>
      </c>
      <c r="E25" s="134">
        <v>59</v>
      </c>
      <c r="F25" s="134">
        <v>287</v>
      </c>
      <c r="G25" s="134">
        <v>345.5</v>
      </c>
      <c r="H25" s="135">
        <v>2000</v>
      </c>
      <c r="I25" s="136">
        <v>7.9</v>
      </c>
    </row>
    <row r="26" spans="1:9" x14ac:dyDescent="0.25">
      <c r="A26" s="133">
        <v>1999</v>
      </c>
      <c r="B26" s="134">
        <v>416.86699999999996</v>
      </c>
      <c r="C26" s="134">
        <v>334.5</v>
      </c>
      <c r="D26" s="134">
        <v>305.19999999999993</v>
      </c>
      <c r="E26" s="134">
        <v>69</v>
      </c>
      <c r="F26" s="134">
        <v>270</v>
      </c>
      <c r="G26" s="134">
        <v>338.5</v>
      </c>
      <c r="H26" s="135">
        <v>2028</v>
      </c>
      <c r="I26" s="136">
        <v>8.1</v>
      </c>
    </row>
    <row r="27" spans="1:9" x14ac:dyDescent="0.25">
      <c r="A27" s="133">
        <v>2000</v>
      </c>
      <c r="B27" s="134">
        <v>394.20000000000005</v>
      </c>
      <c r="C27" s="134">
        <v>331.90000000000009</v>
      </c>
      <c r="D27" s="134">
        <v>310.39999999999998</v>
      </c>
      <c r="E27" s="134">
        <v>75</v>
      </c>
      <c r="F27" s="134">
        <v>263</v>
      </c>
      <c r="G27" s="134">
        <v>337.79999999999995</v>
      </c>
      <c r="H27" s="135">
        <v>2057</v>
      </c>
      <c r="I27" s="136">
        <v>8</v>
      </c>
    </row>
    <row r="28" spans="1:9" x14ac:dyDescent="0.25">
      <c r="A28" s="133">
        <v>2001</v>
      </c>
      <c r="B28" s="134">
        <v>401.12599999999998</v>
      </c>
      <c r="C28" s="134">
        <v>314.89999999999986</v>
      </c>
      <c r="D28" s="134">
        <v>321.10000000000002</v>
      </c>
      <c r="E28" s="134">
        <v>71</v>
      </c>
      <c r="F28" s="134">
        <v>258</v>
      </c>
      <c r="G28" s="134">
        <v>329.40000000000009</v>
      </c>
      <c r="H28" s="135">
        <v>2103</v>
      </c>
      <c r="I28" s="136">
        <v>8.4</v>
      </c>
    </row>
    <row r="29" spans="1:9" x14ac:dyDescent="0.25">
      <c r="A29" s="133">
        <v>2002</v>
      </c>
      <c r="B29" s="134">
        <v>415.05800000000022</v>
      </c>
      <c r="C29" s="134">
        <v>323.30000000000018</v>
      </c>
      <c r="D29" s="134">
        <v>332.40000000000009</v>
      </c>
      <c r="E29" s="134">
        <v>71</v>
      </c>
      <c r="F29" s="134">
        <v>275</v>
      </c>
      <c r="G29" s="134">
        <v>346.30000000000018</v>
      </c>
      <c r="H29" s="135">
        <v>2114</v>
      </c>
      <c r="I29" s="136">
        <v>8.9</v>
      </c>
    </row>
    <row r="30" spans="1:9" x14ac:dyDescent="0.25">
      <c r="A30" s="133">
        <v>2003</v>
      </c>
      <c r="B30" s="134">
        <v>428.327</v>
      </c>
      <c r="C30" s="134">
        <v>292.40000000000009</v>
      </c>
      <c r="D30" s="134">
        <v>368.50000000000011</v>
      </c>
      <c r="E30" s="134">
        <v>87</v>
      </c>
      <c r="F30" s="134">
        <v>262</v>
      </c>
      <c r="G30" s="134">
        <v>348.70000000000005</v>
      </c>
      <c r="H30" s="135">
        <v>2137</v>
      </c>
      <c r="I30" s="136">
        <v>9.8000000000000007</v>
      </c>
    </row>
    <row r="31" spans="1:9" x14ac:dyDescent="0.25">
      <c r="A31" s="133">
        <v>2004</v>
      </c>
      <c r="B31" s="134">
        <v>456.63200000000029</v>
      </c>
      <c r="C31" s="134">
        <v>310.40000000000009</v>
      </c>
      <c r="D31" s="134">
        <v>386.79999999999995</v>
      </c>
      <c r="E31" s="134">
        <v>120</v>
      </c>
      <c r="F31" s="134">
        <v>225</v>
      </c>
      <c r="G31" s="134">
        <v>345.29999999999995</v>
      </c>
      <c r="H31" s="135">
        <v>2140</v>
      </c>
      <c r="I31" s="136">
        <v>10.199999999999999</v>
      </c>
    </row>
    <row r="32" spans="1:9" x14ac:dyDescent="0.25">
      <c r="A32" s="133">
        <v>2005</v>
      </c>
      <c r="B32" s="134">
        <v>473.3299999999997</v>
      </c>
      <c r="C32" s="134">
        <v>295.5</v>
      </c>
      <c r="D32" s="134">
        <v>426.80000000000007</v>
      </c>
      <c r="E32" s="134">
        <v>150</v>
      </c>
      <c r="F32" s="134">
        <v>203</v>
      </c>
      <c r="G32" s="134">
        <v>352.50000000000023</v>
      </c>
      <c r="H32" s="135">
        <v>2227</v>
      </c>
      <c r="I32" s="136">
        <v>9.8000000000000007</v>
      </c>
    </row>
    <row r="33" spans="1:9" x14ac:dyDescent="0.25">
      <c r="A33" s="133">
        <v>2006</v>
      </c>
      <c r="B33" s="134">
        <v>460.68299999999999</v>
      </c>
      <c r="C33" s="134">
        <v>324.90000000000009</v>
      </c>
      <c r="D33" s="134">
        <v>440.20000000000005</v>
      </c>
      <c r="E33" s="134">
        <v>151</v>
      </c>
      <c r="F33" s="134">
        <v>185</v>
      </c>
      <c r="G33" s="134">
        <v>335.5</v>
      </c>
      <c r="H33" s="135">
        <v>2248</v>
      </c>
      <c r="I33" s="136">
        <v>9.6999999999999993</v>
      </c>
    </row>
    <row r="34" spans="1:9" x14ac:dyDescent="0.25">
      <c r="A34" s="133">
        <v>2007</v>
      </c>
      <c r="B34" s="134">
        <v>418.52599999999995</v>
      </c>
      <c r="C34" s="134">
        <v>284.39999999999986</v>
      </c>
      <c r="D34" s="134">
        <v>445.9</v>
      </c>
      <c r="E34" s="134">
        <v>115</v>
      </c>
      <c r="F34" s="134">
        <v>194</v>
      </c>
      <c r="G34" s="134">
        <v>309</v>
      </c>
      <c r="H34" s="135">
        <v>2277</v>
      </c>
      <c r="I34" s="136">
        <v>9.6999999999999993</v>
      </c>
    </row>
    <row r="35" spans="1:9" x14ac:dyDescent="0.25">
      <c r="A35" s="133">
        <v>2008</v>
      </c>
      <c r="B35" s="134">
        <v>329.80500000000006</v>
      </c>
      <c r="C35" s="134">
        <v>300.90000000000009</v>
      </c>
      <c r="D35" s="134">
        <v>403.59999999999997</v>
      </c>
      <c r="E35" s="134">
        <v>64</v>
      </c>
      <c r="F35" s="134">
        <v>220</v>
      </c>
      <c r="G35" s="134">
        <v>283.5</v>
      </c>
      <c r="H35" s="135">
        <v>2215</v>
      </c>
      <c r="I35" s="137">
        <v>10</v>
      </c>
    </row>
    <row r="36" spans="1:9" x14ac:dyDescent="0.25">
      <c r="A36" s="133">
        <v>2009</v>
      </c>
      <c r="B36" s="134">
        <v>141.81499999999994</v>
      </c>
      <c r="C36" s="134">
        <v>274.29999999999995</v>
      </c>
      <c r="D36" s="134">
        <v>212.29999999999995</v>
      </c>
      <c r="E36" s="134">
        <v>17</v>
      </c>
      <c r="F36" s="134">
        <v>92</v>
      </c>
      <c r="G36" s="134">
        <v>108.89999999999998</v>
      </c>
      <c r="H36" s="135">
        <v>2135</v>
      </c>
      <c r="I36" s="137">
        <v>10.6</v>
      </c>
    </row>
    <row r="37" spans="1:9" x14ac:dyDescent="0.25">
      <c r="A37" s="133">
        <v>2010</v>
      </c>
      <c r="B37" s="134">
        <v>157.29900000000004</v>
      </c>
      <c r="C37" s="134">
        <v>155.40000000000003</v>
      </c>
      <c r="D37" s="134">
        <v>163.69999999999999</v>
      </c>
      <c r="E37" s="134">
        <v>15</v>
      </c>
      <c r="F37" s="134">
        <v>101</v>
      </c>
      <c r="G37" s="134">
        <v>115.69999999999999</v>
      </c>
      <c r="H37" s="135">
        <v>2169</v>
      </c>
      <c r="I37" s="136">
        <v>10.199999999999999</v>
      </c>
    </row>
    <row r="38" spans="1:9" x14ac:dyDescent="0.25">
      <c r="A38" s="133">
        <v>2011</v>
      </c>
      <c r="B38" s="134">
        <v>205.56300000000005</v>
      </c>
      <c r="C38" s="134">
        <v>138.29999999999995</v>
      </c>
      <c r="D38" s="134">
        <v>196.1</v>
      </c>
      <c r="E38" s="134">
        <v>16</v>
      </c>
      <c r="F38" s="134">
        <v>162</v>
      </c>
      <c r="G38" s="134">
        <v>178.19999999999993</v>
      </c>
      <c r="H38" s="135">
        <v>2233</v>
      </c>
      <c r="I38" s="136">
        <v>9.5</v>
      </c>
    </row>
    <row r="39" spans="1:9" x14ac:dyDescent="0.25">
      <c r="A39" s="133">
        <v>2012</v>
      </c>
      <c r="B39" s="134">
        <v>310.96299999999997</v>
      </c>
      <c r="C39" s="134">
        <v>166.20000000000005</v>
      </c>
      <c r="D39" s="134">
        <v>264.8</v>
      </c>
      <c r="E39" s="134">
        <v>21</v>
      </c>
      <c r="F39" s="134">
        <v>225</v>
      </c>
      <c r="G39" s="134">
        <v>245.30000000000007</v>
      </c>
      <c r="H39" s="135">
        <v>2306</v>
      </c>
      <c r="I39" s="136">
        <v>8.6999999999999993</v>
      </c>
    </row>
    <row r="40" spans="1:9" x14ac:dyDescent="0.25">
      <c r="A40" s="133">
        <v>2013</v>
      </c>
      <c r="B40" s="134">
        <v>370.02</v>
      </c>
      <c r="C40" s="134">
        <v>195.29999999999995</v>
      </c>
      <c r="D40" s="134">
        <v>369.30000000000007</v>
      </c>
      <c r="E40" s="134">
        <v>22</v>
      </c>
      <c r="F40" s="134">
        <v>285</v>
      </c>
      <c r="G40" s="134">
        <v>307.29999999999995</v>
      </c>
      <c r="H40" s="135">
        <v>2384</v>
      </c>
      <c r="I40" s="136">
        <v>8.3000000000000007</v>
      </c>
    </row>
    <row r="41" spans="1:9" x14ac:dyDescent="0.25">
      <c r="A41" s="133">
        <v>2014</v>
      </c>
      <c r="B41" s="134">
        <v>411.80600000000004</v>
      </c>
      <c r="C41" s="134">
        <v>264.29999999999995</v>
      </c>
      <c r="D41" s="134">
        <v>461.90000000000003</v>
      </c>
      <c r="E41" s="134">
        <v>27</v>
      </c>
      <c r="F41" s="134">
        <v>328</v>
      </c>
      <c r="G41" s="134">
        <v>355.4</v>
      </c>
      <c r="H41" s="135">
        <v>2453</v>
      </c>
      <c r="I41" s="136">
        <v>7.6</v>
      </c>
    </row>
    <row r="42" spans="1:9" x14ac:dyDescent="0.25">
      <c r="A42" s="133">
        <v>2015</v>
      </c>
      <c r="B42" s="134">
        <v>486.58400000000006</v>
      </c>
      <c r="C42" s="134">
        <v>320.30000000000007</v>
      </c>
      <c r="D42" s="134">
        <v>553.19999999999993</v>
      </c>
      <c r="E42" s="134">
        <v>26</v>
      </c>
      <c r="F42" s="134">
        <v>372</v>
      </c>
      <c r="G42" s="134">
        <v>397.29999999999995</v>
      </c>
      <c r="H42" s="135">
        <v>2467</v>
      </c>
      <c r="I42" s="136">
        <v>7.1</v>
      </c>
    </row>
    <row r="43" spans="1:9" x14ac:dyDescent="0.25">
      <c r="A43" s="133">
        <v>2016</v>
      </c>
      <c r="B43" s="134">
        <v>455.846</v>
      </c>
      <c r="C43" s="134">
        <v>321.30000000000007</v>
      </c>
      <c r="D43" s="134">
        <v>611.29999999999995</v>
      </c>
      <c r="E43" s="134">
        <v>28</v>
      </c>
      <c r="F43" s="134">
        <v>364</v>
      </c>
      <c r="G43" s="134">
        <v>392.29999999999995</v>
      </c>
      <c r="H43" s="135">
        <v>2422</v>
      </c>
      <c r="I43" s="136">
        <v>6.9</v>
      </c>
    </row>
    <row r="44" spans="1:9" x14ac:dyDescent="0.25">
      <c r="A44" s="133">
        <v>2017</v>
      </c>
      <c r="B44" s="134">
        <v>462.00100000000009</v>
      </c>
      <c r="C44" s="134">
        <v>357.60000000000014</v>
      </c>
      <c r="D44" s="134">
        <v>604</v>
      </c>
      <c r="E44" s="134">
        <v>23</v>
      </c>
      <c r="F44" s="134">
        <v>331</v>
      </c>
      <c r="G44" s="134">
        <v>354.1</v>
      </c>
      <c r="H44" s="135">
        <v>2426</v>
      </c>
      <c r="I44" s="136">
        <v>7.2</v>
      </c>
    </row>
    <row r="45" spans="1:9" x14ac:dyDescent="0.25">
      <c r="A45" s="133">
        <v>2018</v>
      </c>
      <c r="B45" s="134">
        <v>473.495</v>
      </c>
      <c r="C45" s="134">
        <v>344.70000000000005</v>
      </c>
      <c r="D45" s="134">
        <v>610.1</v>
      </c>
      <c r="E45" s="134">
        <v>25</v>
      </c>
      <c r="F45" s="134">
        <v>349</v>
      </c>
      <c r="G45" s="134">
        <v>374.10000000000014</v>
      </c>
      <c r="H45" s="135">
        <v>2386</v>
      </c>
      <c r="I45" s="136">
        <v>6.9</v>
      </c>
    </row>
    <row r="46" spans="1:9" x14ac:dyDescent="0.25">
      <c r="A46" s="133">
        <v>2019</v>
      </c>
      <c r="B46" s="134">
        <v>523.96400000000006</v>
      </c>
      <c r="C46" s="134">
        <v>351.89999999999986</v>
      </c>
      <c r="D46" s="134">
        <v>652.30000000000007</v>
      </c>
      <c r="E46" s="134">
        <v>24</v>
      </c>
      <c r="F46" s="134">
        <v>378</v>
      </c>
      <c r="G46" s="134">
        <v>402.29999999999995</v>
      </c>
      <c r="H46" s="135">
        <v>2301</v>
      </c>
      <c r="I46" s="136">
        <v>6.8</v>
      </c>
    </row>
    <row r="47" spans="1:9" ht="15.75" thickBot="1" x14ac:dyDescent="0.3">
      <c r="A47" s="138">
        <v>2020</v>
      </c>
      <c r="B47" s="139">
        <v>491.78100000000006</v>
      </c>
      <c r="C47" s="139">
        <v>375.20000000000005</v>
      </c>
      <c r="D47" s="139">
        <v>649.79999999999995</v>
      </c>
      <c r="E47" s="139">
        <v>17</v>
      </c>
      <c r="F47" s="139">
        <v>373</v>
      </c>
      <c r="G47" s="139">
        <v>389.09999999999991</v>
      </c>
      <c r="H47" s="140">
        <v>2261</v>
      </c>
      <c r="I47" s="141" t="s">
        <v>260</v>
      </c>
    </row>
    <row r="48" spans="1:9" x14ac:dyDescent="0.25">
      <c r="A48" s="142"/>
      <c r="B48" s="143"/>
      <c r="C48" s="143"/>
      <c r="D48" s="143"/>
      <c r="E48" s="143"/>
      <c r="F48" s="143"/>
      <c r="G48" s="143"/>
      <c r="H48" s="144"/>
      <c r="I48" s="145"/>
    </row>
    <row r="49" spans="1:9" x14ac:dyDescent="0.25">
      <c r="A49" s="146" t="s">
        <v>261</v>
      </c>
      <c r="B49" s="143"/>
      <c r="C49" s="143"/>
      <c r="D49" s="143"/>
      <c r="E49" s="143"/>
      <c r="F49" s="143"/>
      <c r="G49" s="143"/>
      <c r="H49" s="144"/>
      <c r="I49" s="145"/>
    </row>
    <row r="50" spans="1:9" s="63" customFormat="1" x14ac:dyDescent="0.25">
      <c r="A50" s="502" t="s">
        <v>262</v>
      </c>
      <c r="B50" s="503" t="s">
        <v>263</v>
      </c>
      <c r="C50" s="503"/>
      <c r="D50" s="503"/>
      <c r="E50" s="503"/>
      <c r="F50" s="503"/>
      <c r="G50" s="503"/>
      <c r="H50" s="504"/>
    </row>
    <row r="51" spans="1:9" s="63" customFormat="1" x14ac:dyDescent="0.25">
      <c r="A51" s="505"/>
      <c r="B51" s="503" t="s">
        <v>264</v>
      </c>
      <c r="C51" s="503"/>
      <c r="D51" s="503"/>
      <c r="E51" s="503"/>
      <c r="F51" s="503"/>
      <c r="G51" s="503"/>
      <c r="H51" s="503"/>
      <c r="I51" s="506"/>
    </row>
    <row r="52" spans="1:9" s="63" customFormat="1" x14ac:dyDescent="0.25">
      <c r="A52" s="505"/>
      <c r="B52" s="503" t="s">
        <v>265</v>
      </c>
      <c r="C52" s="503"/>
      <c r="D52" s="503"/>
      <c r="E52" s="503"/>
      <c r="F52" s="503"/>
      <c r="G52" s="503"/>
      <c r="H52" s="503"/>
      <c r="I52" s="506"/>
    </row>
    <row r="53" spans="1:9" s="63" customFormat="1" x14ac:dyDescent="0.25">
      <c r="A53" s="505"/>
      <c r="B53" s="503" t="s">
        <v>266</v>
      </c>
      <c r="C53" s="503"/>
      <c r="D53" s="503"/>
      <c r="E53" s="503"/>
      <c r="F53" s="503"/>
      <c r="G53" s="503"/>
      <c r="H53" s="503"/>
      <c r="I53" s="506"/>
    </row>
    <row r="54" spans="1:9" s="63" customFormat="1" x14ac:dyDescent="0.25">
      <c r="B54" s="505" t="s">
        <v>267</v>
      </c>
    </row>
    <row r="55" spans="1:9" s="63" customFormat="1" x14ac:dyDescent="0.25">
      <c r="A55" s="505"/>
      <c r="B55" s="503" t="s">
        <v>268</v>
      </c>
      <c r="C55" s="503"/>
      <c r="D55" s="503"/>
      <c r="E55" s="503"/>
      <c r="F55" s="503"/>
      <c r="G55" s="503"/>
      <c r="H55" s="503"/>
      <c r="I55" s="506"/>
    </row>
    <row r="56" spans="1:9" x14ac:dyDescent="0.25">
      <c r="B56" s="147"/>
    </row>
  </sheetData>
  <mergeCells count="3">
    <mergeCell ref="A1:G1"/>
    <mergeCell ref="A5:A6"/>
    <mergeCell ref="E5:G5"/>
  </mergeCells>
  <hyperlinks>
    <hyperlink ref="A2" location="'Appendix Table Menu'!A1" display="'Appendix Table Menu'!A1" xr:uid="{6C5C5027-AF3A-431D-BD7D-D127574AD98A}"/>
  </hyperlink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012AF-3EC4-484E-BB5E-9630E9582594}">
  <sheetPr>
    <tabColor rgb="FF203764"/>
  </sheetPr>
  <dimension ref="A1:I32"/>
  <sheetViews>
    <sheetView topLeftCell="A39" zoomScaleNormal="100" workbookViewId="0"/>
  </sheetViews>
  <sheetFormatPr defaultColWidth="9.140625" defaultRowHeight="15" x14ac:dyDescent="0.25"/>
  <cols>
    <col min="1" max="1" width="24.42578125" customWidth="1"/>
    <col min="2" max="7" width="13.42578125" customWidth="1"/>
  </cols>
  <sheetData>
    <row r="1" spans="1:9" ht="21" x14ac:dyDescent="0.35">
      <c r="A1" s="387" t="s">
        <v>269</v>
      </c>
      <c r="B1" s="387"/>
      <c r="C1" s="387"/>
      <c r="D1" s="387"/>
      <c r="E1" s="387"/>
      <c r="F1" s="387"/>
      <c r="G1" s="387"/>
      <c r="H1" s="387"/>
      <c r="I1" s="387"/>
    </row>
    <row r="2" spans="1:9" x14ac:dyDescent="0.25">
      <c r="A2" s="370" t="s">
        <v>71</v>
      </c>
    </row>
    <row r="4" spans="1:9" ht="15.75" thickBot="1" x14ac:dyDescent="0.3">
      <c r="A4" s="82" t="s">
        <v>270</v>
      </c>
      <c r="B4" s="82"/>
      <c r="C4" s="82"/>
      <c r="D4" s="82"/>
      <c r="E4" s="82"/>
      <c r="F4" s="82"/>
      <c r="G4" s="82"/>
    </row>
    <row r="5" spans="1:9" x14ac:dyDescent="0.25">
      <c r="A5" s="619" t="s">
        <v>271</v>
      </c>
      <c r="B5" s="621" t="s">
        <v>272</v>
      </c>
      <c r="C5" s="621" t="s">
        <v>273</v>
      </c>
      <c r="D5" s="621"/>
      <c r="E5" s="621"/>
      <c r="F5" s="621"/>
      <c r="G5" s="623" t="s">
        <v>274</v>
      </c>
    </row>
    <row r="6" spans="1:9" ht="33.75" customHeight="1" x14ac:dyDescent="0.25">
      <c r="A6" s="620"/>
      <c r="B6" s="622"/>
      <c r="C6" s="379" t="s">
        <v>275</v>
      </c>
      <c r="D6" s="379" t="s">
        <v>276</v>
      </c>
      <c r="E6" s="379" t="s">
        <v>277</v>
      </c>
      <c r="F6" s="379" t="s">
        <v>278</v>
      </c>
      <c r="G6" s="624"/>
    </row>
    <row r="7" spans="1:9" x14ac:dyDescent="0.25">
      <c r="A7" s="625" t="s">
        <v>279</v>
      </c>
      <c r="B7" s="626"/>
      <c r="C7" s="626"/>
      <c r="D7" s="626"/>
      <c r="E7" s="626"/>
      <c r="F7" s="626"/>
      <c r="G7" s="627"/>
    </row>
    <row r="8" spans="1:9" x14ac:dyDescent="0.25">
      <c r="A8" s="84" t="s">
        <v>280</v>
      </c>
      <c r="B8" s="16">
        <v>343.82</v>
      </c>
      <c r="C8" s="16">
        <v>429.46</v>
      </c>
      <c r="D8" s="16">
        <v>215.48599999999999</v>
      </c>
      <c r="E8" s="16">
        <v>110.18</v>
      </c>
      <c r="F8" s="16">
        <v>182.28</v>
      </c>
      <c r="G8" s="362">
        <v>1685.78</v>
      </c>
    </row>
    <row r="9" spans="1:9" x14ac:dyDescent="0.25">
      <c r="A9" s="84" t="s">
        <v>281</v>
      </c>
      <c r="B9" s="16">
        <v>673.94</v>
      </c>
      <c r="C9" s="16">
        <v>344.94</v>
      </c>
      <c r="D9" s="16">
        <v>141.75800000000001</v>
      </c>
      <c r="E9" s="16">
        <v>95.66</v>
      </c>
      <c r="F9" s="16">
        <v>150.21</v>
      </c>
      <c r="G9" s="362">
        <v>1695.54</v>
      </c>
    </row>
    <row r="10" spans="1:9" x14ac:dyDescent="0.25">
      <c r="A10" s="84" t="s">
        <v>282</v>
      </c>
      <c r="B10" s="16">
        <v>955.28</v>
      </c>
      <c r="C10" s="16">
        <v>267.57</v>
      </c>
      <c r="D10" s="16">
        <v>63.658000000000001</v>
      </c>
      <c r="E10" s="16">
        <v>64.150000000000006</v>
      </c>
      <c r="F10" s="16">
        <v>69.62</v>
      </c>
      <c r="G10" s="362">
        <v>1593.14</v>
      </c>
    </row>
    <row r="11" spans="1:9" x14ac:dyDescent="0.25">
      <c r="A11" s="85" t="s">
        <v>163</v>
      </c>
      <c r="B11" s="86">
        <v>630.88</v>
      </c>
      <c r="C11" s="86">
        <v>354.7</v>
      </c>
      <c r="D11" s="86">
        <v>147.76</v>
      </c>
      <c r="E11" s="86">
        <v>93.02</v>
      </c>
      <c r="F11" s="86">
        <v>141.78</v>
      </c>
      <c r="G11" s="87">
        <v>1668.05</v>
      </c>
    </row>
    <row r="12" spans="1:9" x14ac:dyDescent="0.25">
      <c r="A12" s="88"/>
      <c r="B12" s="89"/>
      <c r="C12" s="89"/>
      <c r="D12" s="89"/>
      <c r="E12" s="89"/>
      <c r="F12" s="89"/>
      <c r="G12" s="90"/>
    </row>
    <row r="13" spans="1:9" x14ac:dyDescent="0.25">
      <c r="A13" s="615" t="s">
        <v>283</v>
      </c>
      <c r="B13" s="616"/>
      <c r="C13" s="616"/>
      <c r="D13" s="616"/>
      <c r="E13" s="616"/>
      <c r="F13" s="616"/>
      <c r="G13" s="617"/>
    </row>
    <row r="14" spans="1:9" x14ac:dyDescent="0.25">
      <c r="A14" s="84" t="s">
        <v>280</v>
      </c>
      <c r="B14" s="16">
        <v>653.92999999999995</v>
      </c>
      <c r="C14" s="16">
        <v>638.29999999999995</v>
      </c>
      <c r="D14" s="16">
        <v>337.23399999999998</v>
      </c>
      <c r="E14" s="16">
        <v>351.56</v>
      </c>
      <c r="F14" s="16">
        <v>395.95</v>
      </c>
      <c r="G14" s="362">
        <v>3113.38</v>
      </c>
    </row>
    <row r="15" spans="1:9" x14ac:dyDescent="0.25">
      <c r="A15" s="84" t="s">
        <v>281</v>
      </c>
      <c r="B15" s="16">
        <v>1193.9100000000001</v>
      </c>
      <c r="C15" s="16">
        <v>543.85</v>
      </c>
      <c r="D15" s="16">
        <v>212.30099999999999</v>
      </c>
      <c r="E15" s="16">
        <v>316.29000000000002</v>
      </c>
      <c r="F15" s="16">
        <v>298.49</v>
      </c>
      <c r="G15" s="362">
        <v>3083.67</v>
      </c>
    </row>
    <row r="16" spans="1:9" x14ac:dyDescent="0.25">
      <c r="A16" s="84" t="s">
        <v>282</v>
      </c>
      <c r="B16" s="16">
        <v>1767.67</v>
      </c>
      <c r="C16" s="16">
        <v>436.72</v>
      </c>
      <c r="D16" s="16">
        <v>119.633</v>
      </c>
      <c r="E16" s="16">
        <v>191.97</v>
      </c>
      <c r="F16" s="16">
        <v>166.45</v>
      </c>
      <c r="G16" s="362">
        <v>2995.98</v>
      </c>
    </row>
    <row r="17" spans="1:7" x14ac:dyDescent="0.25">
      <c r="A17" s="91" t="s">
        <v>163</v>
      </c>
      <c r="B17" s="86">
        <v>1033.98</v>
      </c>
      <c r="C17" s="86">
        <v>570.98</v>
      </c>
      <c r="D17" s="86">
        <v>254.303</v>
      </c>
      <c r="E17" s="86">
        <v>315.89999999999998</v>
      </c>
      <c r="F17" s="86">
        <v>323.8</v>
      </c>
      <c r="G17" s="87">
        <v>3085.47</v>
      </c>
    </row>
    <row r="18" spans="1:7" x14ac:dyDescent="0.25">
      <c r="A18" s="92"/>
      <c r="B18" s="89"/>
      <c r="C18" s="89"/>
      <c r="D18" s="89"/>
      <c r="E18" s="89"/>
      <c r="F18" s="89"/>
      <c r="G18" s="90"/>
    </row>
    <row r="19" spans="1:7" x14ac:dyDescent="0.25">
      <c r="A19" s="615" t="s">
        <v>284</v>
      </c>
      <c r="B19" s="616"/>
      <c r="C19" s="616"/>
      <c r="D19" s="616"/>
      <c r="E19" s="616"/>
      <c r="F19" s="616"/>
      <c r="G19" s="617"/>
    </row>
    <row r="20" spans="1:7" x14ac:dyDescent="0.25">
      <c r="A20" s="84" t="s">
        <v>280</v>
      </c>
      <c r="B20" s="16">
        <v>981.73</v>
      </c>
      <c r="C20" s="16">
        <v>831.73</v>
      </c>
      <c r="D20" s="16">
        <v>486.03500000000003</v>
      </c>
      <c r="E20" s="16">
        <v>631.9</v>
      </c>
      <c r="F20" s="16">
        <v>535.12</v>
      </c>
      <c r="G20" s="362">
        <v>4747.9799999999996</v>
      </c>
    </row>
    <row r="21" spans="1:7" x14ac:dyDescent="0.25">
      <c r="A21" s="84" t="s">
        <v>281</v>
      </c>
      <c r="B21" s="16">
        <v>1745.09</v>
      </c>
      <c r="C21" s="16">
        <v>719.97</v>
      </c>
      <c r="D21" s="16">
        <v>324.64499999999998</v>
      </c>
      <c r="E21" s="16">
        <v>571.07000000000005</v>
      </c>
      <c r="F21" s="16">
        <v>453.14</v>
      </c>
      <c r="G21" s="362">
        <v>4632.3</v>
      </c>
    </row>
    <row r="22" spans="1:7" x14ac:dyDescent="0.25">
      <c r="A22" s="84" t="s">
        <v>282</v>
      </c>
      <c r="B22" s="16">
        <v>3103.54</v>
      </c>
      <c r="C22" s="16">
        <v>455.65</v>
      </c>
      <c r="D22" s="16">
        <v>267.90199999999999</v>
      </c>
      <c r="E22" s="16">
        <v>247.92</v>
      </c>
      <c r="F22" s="16">
        <v>173.58</v>
      </c>
      <c r="G22" s="362">
        <v>4646.66</v>
      </c>
    </row>
    <row r="23" spans="1:7" x14ac:dyDescent="0.25">
      <c r="A23" s="93" t="s">
        <v>163</v>
      </c>
      <c r="B23" s="86">
        <v>1427.06</v>
      </c>
      <c r="C23" s="86">
        <v>761.61</v>
      </c>
      <c r="D23" s="86">
        <v>409.21899999999999</v>
      </c>
      <c r="E23" s="86">
        <v>580.25</v>
      </c>
      <c r="F23" s="86">
        <v>477.24</v>
      </c>
      <c r="G23" s="87">
        <v>4697.0600000000004</v>
      </c>
    </row>
    <row r="24" spans="1:7" x14ac:dyDescent="0.25">
      <c r="A24" s="92"/>
      <c r="B24" s="89"/>
      <c r="C24" s="89"/>
      <c r="D24" s="89"/>
      <c r="E24" s="89"/>
      <c r="F24" s="89"/>
      <c r="G24" s="90"/>
    </row>
    <row r="25" spans="1:7" x14ac:dyDescent="0.25">
      <c r="A25" s="615" t="s">
        <v>285</v>
      </c>
      <c r="B25" s="616"/>
      <c r="C25" s="616"/>
      <c r="D25" s="616"/>
      <c r="E25" s="616"/>
      <c r="F25" s="616"/>
      <c r="G25" s="617"/>
    </row>
    <row r="26" spans="1:7" x14ac:dyDescent="0.25">
      <c r="A26" s="84" t="s">
        <v>280</v>
      </c>
      <c r="B26" s="16">
        <v>1557.36</v>
      </c>
      <c r="C26" s="16">
        <v>1135.3699999999999</v>
      </c>
      <c r="D26" s="16">
        <v>735.077</v>
      </c>
      <c r="E26" s="16">
        <v>1191.3699999999999</v>
      </c>
      <c r="F26" s="16">
        <v>2764.01</v>
      </c>
      <c r="G26" s="362">
        <v>10377.469999999999</v>
      </c>
    </row>
    <row r="27" spans="1:7" x14ac:dyDescent="0.25">
      <c r="A27" s="84" t="s">
        <v>281</v>
      </c>
      <c r="B27" s="16">
        <v>3154.48</v>
      </c>
      <c r="C27" s="16">
        <v>1050.1600000000001</v>
      </c>
      <c r="D27" s="16">
        <v>523.02800000000002</v>
      </c>
      <c r="E27" s="16">
        <v>1159.26</v>
      </c>
      <c r="F27" s="16">
        <v>670.11</v>
      </c>
      <c r="G27" s="362">
        <v>8406.66</v>
      </c>
    </row>
    <row r="28" spans="1:7" x14ac:dyDescent="0.25">
      <c r="A28" s="84" t="s">
        <v>282</v>
      </c>
      <c r="B28" s="16">
        <v>5195.38</v>
      </c>
      <c r="C28" s="16">
        <v>760.54</v>
      </c>
      <c r="D28" s="16">
        <v>439.27499999999998</v>
      </c>
      <c r="E28" s="16">
        <v>725.39</v>
      </c>
      <c r="F28" s="16">
        <v>391.15</v>
      </c>
      <c r="G28" s="362">
        <v>8803.01</v>
      </c>
    </row>
    <row r="29" spans="1:7" ht="15.75" thickBot="1" x14ac:dyDescent="0.3">
      <c r="A29" s="94" t="s">
        <v>163</v>
      </c>
      <c r="B29" s="95">
        <v>2045.53</v>
      </c>
      <c r="C29" s="95">
        <v>1100.03</v>
      </c>
      <c r="D29" s="95">
        <v>679.89200000000005</v>
      </c>
      <c r="E29" s="95">
        <v>1161.3499999999999</v>
      </c>
      <c r="F29" s="95">
        <v>2247.2600000000002</v>
      </c>
      <c r="G29" s="96">
        <v>9924.99</v>
      </c>
    </row>
    <row r="30" spans="1:7" x14ac:dyDescent="0.25">
      <c r="A30" s="97"/>
      <c r="B30" s="97"/>
      <c r="C30" s="97"/>
      <c r="D30" s="97"/>
      <c r="E30" s="97"/>
      <c r="F30" s="97"/>
      <c r="G30" s="97"/>
    </row>
    <row r="31" spans="1:7" x14ac:dyDescent="0.25">
      <c r="A31" s="618" t="s">
        <v>286</v>
      </c>
      <c r="B31" s="618"/>
      <c r="C31" s="618"/>
      <c r="D31" s="618"/>
      <c r="E31" s="618"/>
      <c r="F31" s="618"/>
      <c r="G31" s="618"/>
    </row>
    <row r="32" spans="1:7" x14ac:dyDescent="0.25">
      <c r="A32" s="98" t="s">
        <v>287</v>
      </c>
      <c r="B32" s="97"/>
      <c r="C32" s="97"/>
      <c r="D32" s="97"/>
      <c r="E32" s="97"/>
      <c r="F32" s="97"/>
      <c r="G32" s="97"/>
    </row>
  </sheetData>
  <mergeCells count="9">
    <mergeCell ref="A13:G13"/>
    <mergeCell ref="A19:G19"/>
    <mergeCell ref="A25:G25"/>
    <mergeCell ref="A31:G31"/>
    <mergeCell ref="A5:A6"/>
    <mergeCell ref="B5:B6"/>
    <mergeCell ref="C5:F5"/>
    <mergeCell ref="G5:G6"/>
    <mergeCell ref="A7:G7"/>
  </mergeCells>
  <hyperlinks>
    <hyperlink ref="A2" location="'Appendix Table Menu'!A1" display="'Appendix Table Menu'!A1" xr:uid="{198B13CE-EEC4-41FF-A922-3D081A12276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729AB-E165-4C10-9EB7-2EE5A2F09E84}">
  <sheetPr>
    <tabColor rgb="FF203764"/>
  </sheetPr>
  <dimension ref="A1:Q35"/>
  <sheetViews>
    <sheetView topLeftCell="A10" workbookViewId="0">
      <selection sqref="A1:F1"/>
    </sheetView>
  </sheetViews>
  <sheetFormatPr defaultRowHeight="15" x14ac:dyDescent="0.25"/>
  <cols>
    <col min="1" max="1" width="30.140625" customWidth="1"/>
    <col min="2" max="11" width="13.5703125" customWidth="1"/>
    <col min="12" max="12" width="8.85546875" bestFit="1" customWidth="1"/>
    <col min="13" max="13" width="10.42578125" bestFit="1" customWidth="1"/>
    <col min="14" max="14" width="12.5703125" bestFit="1" customWidth="1"/>
    <col min="15" max="17" width="10.42578125" bestFit="1" customWidth="1"/>
  </cols>
  <sheetData>
    <row r="1" spans="1:17" s="32" customFormat="1" ht="21" x14ac:dyDescent="0.35">
      <c r="A1" s="606" t="s">
        <v>288</v>
      </c>
      <c r="B1" s="606"/>
      <c r="C1" s="606"/>
      <c r="D1" s="606"/>
      <c r="E1" s="606"/>
      <c r="F1" s="606"/>
    </row>
    <row r="2" spans="1:17" x14ac:dyDescent="0.25">
      <c r="A2" s="370" t="s">
        <v>71</v>
      </c>
    </row>
    <row r="3" spans="1:17" x14ac:dyDescent="0.25">
      <c r="A3" s="1"/>
    </row>
    <row r="4" spans="1:17" ht="15.75" thickBot="1" x14ac:dyDescent="0.3">
      <c r="A4" s="47"/>
    </row>
    <row r="5" spans="1:17" x14ac:dyDescent="0.25">
      <c r="A5" s="563"/>
      <c r="B5" s="561" t="s">
        <v>289</v>
      </c>
      <c r="C5" s="561"/>
      <c r="D5" s="561"/>
      <c r="E5" s="561"/>
      <c r="F5" s="561"/>
      <c r="G5" s="561" t="s">
        <v>290</v>
      </c>
      <c r="H5" s="561"/>
      <c r="I5" s="561"/>
      <c r="J5" s="561"/>
      <c r="K5" s="562"/>
    </row>
    <row r="6" spans="1:17" ht="15.75" thickBot="1" x14ac:dyDescent="0.3">
      <c r="A6" s="628"/>
      <c r="B6" s="83" t="s">
        <v>186</v>
      </c>
      <c r="C6" s="208" t="s">
        <v>187</v>
      </c>
      <c r="D6" s="208" t="s">
        <v>188</v>
      </c>
      <c r="E6" s="83" t="s">
        <v>189</v>
      </c>
      <c r="F6" s="83" t="s">
        <v>78</v>
      </c>
      <c r="G6" s="83" t="s">
        <v>186</v>
      </c>
      <c r="H6" s="208" t="s">
        <v>187</v>
      </c>
      <c r="I6" s="208" t="s">
        <v>188</v>
      </c>
      <c r="J6" s="83" t="s">
        <v>189</v>
      </c>
      <c r="K6" s="209" t="s">
        <v>78</v>
      </c>
    </row>
    <row r="7" spans="1:17" x14ac:dyDescent="0.25">
      <c r="A7" s="591" t="s">
        <v>184</v>
      </c>
      <c r="B7" s="592"/>
      <c r="C7" s="592"/>
      <c r="D7" s="592"/>
      <c r="E7" s="592"/>
      <c r="F7" s="592"/>
      <c r="G7" s="592"/>
      <c r="H7" s="592"/>
      <c r="I7" s="592"/>
      <c r="J7" s="592"/>
      <c r="K7" s="593"/>
    </row>
    <row r="8" spans="1:17" x14ac:dyDescent="0.25">
      <c r="A8" s="210" t="s">
        <v>78</v>
      </c>
      <c r="B8" s="198">
        <v>752.88684999999998</v>
      </c>
      <c r="C8" s="198">
        <v>558.60788000000002</v>
      </c>
      <c r="D8" s="198">
        <v>1283.4970000000001</v>
      </c>
      <c r="E8" s="198">
        <v>713.63321999999994</v>
      </c>
      <c r="F8" s="198">
        <v>3308.625</v>
      </c>
      <c r="G8" s="211">
        <v>8.7799999999999994</v>
      </c>
      <c r="H8" s="211">
        <v>6.5200000000000005</v>
      </c>
      <c r="I8" s="211">
        <v>7.85</v>
      </c>
      <c r="J8" s="211">
        <v>6.39</v>
      </c>
      <c r="K8" s="212">
        <v>7.4085099999999997</v>
      </c>
    </row>
    <row r="9" spans="1:17" x14ac:dyDescent="0.25">
      <c r="A9" s="601" t="s">
        <v>291</v>
      </c>
      <c r="B9" s="602"/>
      <c r="C9" s="602"/>
      <c r="D9" s="602"/>
      <c r="E9" s="602"/>
      <c r="F9" s="602"/>
      <c r="G9" s="602"/>
      <c r="H9" s="602"/>
      <c r="I9" s="602"/>
      <c r="J9" s="602"/>
      <c r="K9" s="603"/>
    </row>
    <row r="10" spans="1:17" x14ac:dyDescent="0.25">
      <c r="A10" s="193" t="s">
        <v>178</v>
      </c>
      <c r="B10" s="58">
        <v>13.498486999999999</v>
      </c>
      <c r="C10" s="58">
        <v>27.753900000000002</v>
      </c>
      <c r="D10" s="58">
        <v>106.8353</v>
      </c>
      <c r="E10" s="58">
        <v>27.602529999999998</v>
      </c>
      <c r="F10" s="58">
        <v>175.6902</v>
      </c>
      <c r="G10" s="211">
        <v>11.1607</v>
      </c>
      <c r="H10" s="211">
        <v>11.84355</v>
      </c>
      <c r="I10" s="211">
        <v>10.44153</v>
      </c>
      <c r="J10" s="211">
        <v>8.2430500000000002</v>
      </c>
      <c r="K10" s="212">
        <v>10.254380000000001</v>
      </c>
    </row>
    <row r="11" spans="1:17" x14ac:dyDescent="0.25">
      <c r="A11" s="193" t="s">
        <v>292</v>
      </c>
      <c r="B11" s="58">
        <v>96.13185</v>
      </c>
      <c r="C11" s="58">
        <v>200.69499999999999</v>
      </c>
      <c r="D11" s="58">
        <v>544.06972999999994</v>
      </c>
      <c r="E11" s="58">
        <v>193.83360000000002</v>
      </c>
      <c r="F11" s="58">
        <v>1034.7301</v>
      </c>
      <c r="G11" s="190">
        <v>5.1709800000000001</v>
      </c>
      <c r="H11" s="190">
        <v>6.8166699999999993</v>
      </c>
      <c r="I11" s="190">
        <v>8.6414200000000001</v>
      </c>
      <c r="J11" s="190">
        <v>4.8763899999999998</v>
      </c>
      <c r="K11" s="212">
        <v>6.8642200000000004</v>
      </c>
      <c r="Q11" s="213"/>
    </row>
    <row r="12" spans="1:17" x14ac:dyDescent="0.25">
      <c r="A12" s="193" t="s">
        <v>293</v>
      </c>
      <c r="B12" s="58">
        <v>209.78100000000001</v>
      </c>
      <c r="C12" s="58">
        <v>101.48322</v>
      </c>
      <c r="D12" s="58">
        <v>178.92959999999999</v>
      </c>
      <c r="E12" s="58">
        <v>131.6277</v>
      </c>
      <c r="F12" s="58">
        <v>621.82150000000001</v>
      </c>
      <c r="G12" s="190">
        <v>9.76999</v>
      </c>
      <c r="H12" s="190">
        <v>6.4186199999999998</v>
      </c>
      <c r="I12" s="190">
        <v>7.9123999999999999</v>
      </c>
      <c r="J12" s="190">
        <v>7.2150400000000001</v>
      </c>
      <c r="K12" s="212">
        <v>7.9577800000000005</v>
      </c>
      <c r="Q12" s="213"/>
    </row>
    <row r="13" spans="1:17" x14ac:dyDescent="0.25">
      <c r="A13" s="193" t="s">
        <v>294</v>
      </c>
      <c r="B13" s="58">
        <v>126.80189999999999</v>
      </c>
      <c r="C13" s="58">
        <v>128.71619999999999</v>
      </c>
      <c r="D13" s="58">
        <v>258.09839999999997</v>
      </c>
      <c r="E13" s="58">
        <v>167.8845</v>
      </c>
      <c r="F13" s="58">
        <v>681.50099999999998</v>
      </c>
      <c r="G13" s="190">
        <v>7.5581199999999997</v>
      </c>
      <c r="H13" s="190">
        <v>6.2797099999999997</v>
      </c>
      <c r="I13" s="190">
        <v>6.4456100000000003</v>
      </c>
      <c r="J13" s="190">
        <v>6.8164899999999999</v>
      </c>
      <c r="K13" s="212">
        <v>6.6849400000000001</v>
      </c>
      <c r="Q13" s="31"/>
    </row>
    <row r="14" spans="1:17" x14ac:dyDescent="0.25">
      <c r="A14" s="193" t="s">
        <v>295</v>
      </c>
      <c r="B14" s="58">
        <v>306.67359999999996</v>
      </c>
      <c r="C14" s="58">
        <v>99.959559999999996</v>
      </c>
      <c r="D14" s="58">
        <v>195.56407999999999</v>
      </c>
      <c r="E14" s="58">
        <v>192.6849</v>
      </c>
      <c r="F14" s="58">
        <v>794.8821999999999</v>
      </c>
      <c r="G14" s="190" t="s">
        <v>296</v>
      </c>
      <c r="H14" s="190" t="s">
        <v>296</v>
      </c>
      <c r="I14" s="190">
        <v>7.0495199999999993</v>
      </c>
      <c r="J14" s="190" t="s">
        <v>296</v>
      </c>
      <c r="K14" s="212">
        <v>8.0587099999999996</v>
      </c>
    </row>
    <row r="15" spans="1:17" x14ac:dyDescent="0.25">
      <c r="A15" s="601" t="s">
        <v>297</v>
      </c>
      <c r="B15" s="602"/>
      <c r="C15" s="602"/>
      <c r="D15" s="602"/>
      <c r="E15" s="602"/>
      <c r="F15" s="602"/>
      <c r="G15" s="602"/>
      <c r="H15" s="602"/>
      <c r="I15" s="602"/>
      <c r="J15" s="602"/>
      <c r="K15" s="603"/>
    </row>
    <row r="16" spans="1:17" x14ac:dyDescent="0.25">
      <c r="A16" s="193" t="s">
        <v>191</v>
      </c>
      <c r="B16" s="201">
        <v>725.02850000000001</v>
      </c>
      <c r="C16" s="201">
        <v>461.85770000000002</v>
      </c>
      <c r="D16" s="201">
        <v>999.64769999999999</v>
      </c>
      <c r="E16" s="201">
        <v>651.81569999999999</v>
      </c>
      <c r="F16" s="201">
        <v>2838.3494999999998</v>
      </c>
      <c r="G16" s="190">
        <v>9.0166599999999999</v>
      </c>
      <c r="H16" s="190">
        <v>6.6300499999999998</v>
      </c>
      <c r="I16" s="190">
        <v>7.0865899999999993</v>
      </c>
      <c r="J16" s="190">
        <v>6.2669100000000002</v>
      </c>
      <c r="K16" s="212">
        <v>7.1831099999999992</v>
      </c>
    </row>
    <row r="17" spans="1:17" x14ac:dyDescent="0.25">
      <c r="A17" s="193" t="s">
        <v>192</v>
      </c>
      <c r="B17" s="201">
        <v>27.85839</v>
      </c>
      <c r="C17" s="201">
        <v>96.750179999999986</v>
      </c>
      <c r="D17" s="201">
        <v>283.84949999999998</v>
      </c>
      <c r="E17" s="201">
        <v>61.81756</v>
      </c>
      <c r="F17" s="201">
        <v>470.2756</v>
      </c>
      <c r="G17" s="190" t="s">
        <v>296</v>
      </c>
      <c r="H17" s="190">
        <v>6.0638200000000007</v>
      </c>
      <c r="I17" s="190">
        <v>12.599659999999998</v>
      </c>
      <c r="J17" s="190" t="s">
        <v>296</v>
      </c>
      <c r="K17" s="212">
        <v>9.1394099999999998</v>
      </c>
      <c r="Q17" s="213"/>
    </row>
    <row r="18" spans="1:17" x14ac:dyDescent="0.25">
      <c r="A18" s="601" t="s">
        <v>193</v>
      </c>
      <c r="B18" s="602"/>
      <c r="C18" s="602"/>
      <c r="D18" s="602"/>
      <c r="E18" s="602"/>
      <c r="F18" s="602"/>
      <c r="G18" s="602"/>
      <c r="H18" s="602"/>
      <c r="I18" s="602"/>
      <c r="J18" s="602"/>
      <c r="K18" s="603"/>
    </row>
    <row r="19" spans="1:17" x14ac:dyDescent="0.25">
      <c r="A19" s="193" t="s">
        <v>194</v>
      </c>
      <c r="B19" s="58">
        <v>384.03719999999998</v>
      </c>
      <c r="C19" s="58">
        <v>237.4666</v>
      </c>
      <c r="D19" s="58">
        <v>275.71969999999999</v>
      </c>
      <c r="E19" s="58">
        <v>163.57770000000002</v>
      </c>
      <c r="F19" s="58">
        <v>1060.8011000000001</v>
      </c>
      <c r="G19" s="211">
        <v>10.13632</v>
      </c>
      <c r="H19" s="211">
        <v>10.69196</v>
      </c>
      <c r="I19" s="211">
        <v>17.146549999999998</v>
      </c>
      <c r="J19" s="211">
        <v>10.604510000000001</v>
      </c>
      <c r="K19" s="214">
        <v>11.58048</v>
      </c>
    </row>
    <row r="20" spans="1:17" x14ac:dyDescent="0.25">
      <c r="A20" s="193" t="s">
        <v>195</v>
      </c>
      <c r="B20" s="58">
        <v>186.9906</v>
      </c>
      <c r="C20" s="58">
        <v>200.0745</v>
      </c>
      <c r="D20" s="58">
        <v>554.94240000000002</v>
      </c>
      <c r="E20" s="58">
        <v>306.31819999999999</v>
      </c>
      <c r="F20" s="58">
        <v>1248.3256999999999</v>
      </c>
      <c r="G20" s="211">
        <v>7.3731599999999995</v>
      </c>
      <c r="H20" s="211">
        <v>6.1001600000000007</v>
      </c>
      <c r="I20" s="211">
        <v>9.762360000000001</v>
      </c>
      <c r="J20" s="211">
        <v>6.8047800000000009</v>
      </c>
      <c r="K20" s="214">
        <v>7.8010800000000007</v>
      </c>
    </row>
    <row r="21" spans="1:17" x14ac:dyDescent="0.25">
      <c r="A21" s="193" t="s">
        <v>196</v>
      </c>
      <c r="B21" s="58">
        <v>130.5651</v>
      </c>
      <c r="C21" s="58">
        <v>69.361399999999989</v>
      </c>
      <c r="D21" s="58">
        <v>272.79409999999996</v>
      </c>
      <c r="E21" s="58">
        <v>155.93189999999998</v>
      </c>
      <c r="F21" s="58">
        <v>628.65250000000003</v>
      </c>
      <c r="G21" s="211">
        <v>10.182399999999999</v>
      </c>
      <c r="H21" s="211">
        <v>3.9699900000000001</v>
      </c>
      <c r="I21" s="211">
        <v>5.7371100000000004</v>
      </c>
      <c r="J21" s="211">
        <v>5.2054299999999998</v>
      </c>
      <c r="K21" s="214">
        <v>5.8317300000000003</v>
      </c>
      <c r="Q21" s="213"/>
    </row>
    <row r="22" spans="1:17" x14ac:dyDescent="0.25">
      <c r="A22" s="193" t="s">
        <v>298</v>
      </c>
      <c r="B22" s="58">
        <v>51.293910000000004</v>
      </c>
      <c r="C22" s="58">
        <v>51.705348000000001</v>
      </c>
      <c r="D22" s="58">
        <v>180.04104999999998</v>
      </c>
      <c r="E22" s="58">
        <v>87.805440000000004</v>
      </c>
      <c r="F22" s="58">
        <v>370.84570000000002</v>
      </c>
      <c r="G22" s="211">
        <v>5.2881600000000004</v>
      </c>
      <c r="H22" s="211">
        <v>3.9358299999999997</v>
      </c>
      <c r="I22" s="211">
        <v>4.1757400000000002</v>
      </c>
      <c r="J22" s="211">
        <v>4.1370200000000006</v>
      </c>
      <c r="K22" s="214">
        <v>4.2539300000000004</v>
      </c>
      <c r="Q22" s="213"/>
    </row>
    <row r="23" spans="1:17" x14ac:dyDescent="0.25">
      <c r="A23" s="601" t="s">
        <v>199</v>
      </c>
      <c r="B23" s="602"/>
      <c r="C23" s="602"/>
      <c r="D23" s="602"/>
      <c r="E23" s="602"/>
      <c r="F23" s="602"/>
      <c r="G23" s="602"/>
      <c r="H23" s="602"/>
      <c r="I23" s="602"/>
      <c r="J23" s="602"/>
      <c r="K23" s="603"/>
    </row>
    <row r="24" spans="1:17" x14ac:dyDescent="0.25">
      <c r="A24" s="193" t="s">
        <v>200</v>
      </c>
      <c r="B24" s="58">
        <v>176.1661</v>
      </c>
      <c r="C24" s="58">
        <v>198.01510000000002</v>
      </c>
      <c r="D24" s="58">
        <v>468.5145</v>
      </c>
      <c r="E24" s="58">
        <v>131.77850000000001</v>
      </c>
      <c r="F24" s="58">
        <v>974.4742</v>
      </c>
      <c r="G24" s="211">
        <v>9.1587999999999994</v>
      </c>
      <c r="H24" s="211">
        <v>7.2052399999999999</v>
      </c>
      <c r="I24" s="211">
        <v>10.703250000000001</v>
      </c>
      <c r="J24" s="211">
        <v>8.5416299999999996</v>
      </c>
      <c r="K24" s="214">
        <v>9.2003000000000004</v>
      </c>
    </row>
    <row r="25" spans="1:17" x14ac:dyDescent="0.25">
      <c r="A25" s="193" t="s">
        <v>201</v>
      </c>
      <c r="B25" s="58">
        <v>116.87469999999999</v>
      </c>
      <c r="C25" s="58">
        <v>138.86545000000001</v>
      </c>
      <c r="D25" s="58">
        <v>248.33779999999999</v>
      </c>
      <c r="E25" s="58">
        <v>84.0642</v>
      </c>
      <c r="F25" s="58">
        <v>588.14210000000003</v>
      </c>
      <c r="G25" s="211">
        <v>12.68458</v>
      </c>
      <c r="H25" s="211">
        <v>7.5473799999999995</v>
      </c>
      <c r="I25" s="211">
        <v>9.2194500000000001</v>
      </c>
      <c r="J25" s="211">
        <v>9.3515899999999998</v>
      </c>
      <c r="K25" s="214">
        <v>9.2564400000000013</v>
      </c>
      <c r="Q25" s="31"/>
    </row>
    <row r="26" spans="1:17" x14ac:dyDescent="0.25">
      <c r="A26" s="193" t="s">
        <v>202</v>
      </c>
      <c r="B26" s="58">
        <v>96.325589999999991</v>
      </c>
      <c r="C26" s="58">
        <v>95.954740000000001</v>
      </c>
      <c r="D26" s="58">
        <v>156.6876</v>
      </c>
      <c r="E26" s="58">
        <v>81.837090000000003</v>
      </c>
      <c r="F26" s="58">
        <v>430.80500999999998</v>
      </c>
      <c r="G26" s="211">
        <v>9.8271800000000002</v>
      </c>
      <c r="H26" s="211">
        <v>6.4406099999999995</v>
      </c>
      <c r="I26" s="211">
        <v>6.4539900000000001</v>
      </c>
      <c r="J26" s="211">
        <v>6.7428900000000001</v>
      </c>
      <c r="K26" s="214">
        <v>7.0491099999999998</v>
      </c>
      <c r="Q26" s="213"/>
    </row>
    <row r="27" spans="1:17" x14ac:dyDescent="0.25">
      <c r="A27" s="193" t="s">
        <v>203</v>
      </c>
      <c r="B27" s="58">
        <v>130.56710000000001</v>
      </c>
      <c r="C27" s="58">
        <v>52.422400000000003</v>
      </c>
      <c r="D27" s="58">
        <v>129.26439999999999</v>
      </c>
      <c r="E27" s="58">
        <v>146.03299999999999</v>
      </c>
      <c r="F27" s="58">
        <v>458.2869</v>
      </c>
      <c r="G27" s="211">
        <v>8.4471900000000009</v>
      </c>
      <c r="H27" s="211">
        <v>4.4291999999999998</v>
      </c>
      <c r="I27" s="211">
        <v>4.4104400000000004</v>
      </c>
      <c r="J27" s="211">
        <v>6.7539699999999998</v>
      </c>
      <c r="K27" s="214">
        <v>5.8587199999999999</v>
      </c>
      <c r="Q27" s="213"/>
    </row>
    <row r="28" spans="1:17" x14ac:dyDescent="0.25">
      <c r="A28" s="193" t="s">
        <v>204</v>
      </c>
      <c r="B28" s="58">
        <v>219.0437</v>
      </c>
      <c r="C28" s="58">
        <v>38.844269999999995</v>
      </c>
      <c r="D28" s="58">
        <v>150.16550000000001</v>
      </c>
      <c r="E28" s="58">
        <v>248.0701</v>
      </c>
      <c r="F28" s="58">
        <v>656.12360000000001</v>
      </c>
      <c r="G28" s="211">
        <v>7.4474899999999993</v>
      </c>
      <c r="H28" s="211">
        <v>4.1527200000000004</v>
      </c>
      <c r="I28" s="211">
        <v>5.0449700000000002</v>
      </c>
      <c r="J28" s="211">
        <v>4.9500200000000003</v>
      </c>
      <c r="K28" s="214">
        <v>5.5300900000000004</v>
      </c>
      <c r="Q28" s="213"/>
    </row>
    <row r="29" spans="1:17" x14ac:dyDescent="0.25">
      <c r="A29" s="601" t="s">
        <v>205</v>
      </c>
      <c r="B29" s="602"/>
      <c r="C29" s="602"/>
      <c r="D29" s="602"/>
      <c r="E29" s="602"/>
      <c r="F29" s="602"/>
      <c r="G29" s="602"/>
      <c r="H29" s="602"/>
      <c r="I29" s="602"/>
      <c r="J29" s="602"/>
      <c r="K29" s="603"/>
    </row>
    <row r="30" spans="1:17" x14ac:dyDescent="0.25">
      <c r="A30" s="204" t="s">
        <v>299</v>
      </c>
      <c r="B30" s="58">
        <v>299.31890000000004</v>
      </c>
      <c r="C30" s="58">
        <v>210.28229999999999</v>
      </c>
      <c r="D30" s="58">
        <v>350.44477000000001</v>
      </c>
      <c r="E30" s="58">
        <v>328.6601</v>
      </c>
      <c r="F30" s="58">
        <v>1188.7059999999999</v>
      </c>
      <c r="G30" s="211">
        <v>9.7458799999999997</v>
      </c>
      <c r="H30" s="211">
        <v>8.6066699999999994</v>
      </c>
      <c r="I30" s="211">
        <v>8.8921700000000001</v>
      </c>
      <c r="J30" s="211">
        <v>9.9782600000000006</v>
      </c>
      <c r="K30" s="214">
        <v>9.3237000000000005</v>
      </c>
    </row>
    <row r="31" spans="1:17" x14ac:dyDescent="0.25">
      <c r="A31" s="204">
        <v>2</v>
      </c>
      <c r="B31" s="58">
        <v>246.2877</v>
      </c>
      <c r="C31" s="58">
        <v>162.78729999999999</v>
      </c>
      <c r="D31" s="58">
        <v>475.63659999999999</v>
      </c>
      <c r="E31" s="58">
        <v>256.37625000000003</v>
      </c>
      <c r="F31" s="58">
        <v>1141.0878</v>
      </c>
      <c r="G31" s="211">
        <v>7.5379899999999997</v>
      </c>
      <c r="H31" s="211">
        <v>4.5532599999999999</v>
      </c>
      <c r="I31" s="211">
        <v>7.3709999999999996</v>
      </c>
      <c r="J31" s="211">
        <v>5.9661800000000005</v>
      </c>
      <c r="K31" s="214">
        <v>6.4862400000000004</v>
      </c>
    </row>
    <row r="32" spans="1:17" ht="15.75" thickBot="1" x14ac:dyDescent="0.3">
      <c r="A32" s="205" t="s">
        <v>206</v>
      </c>
      <c r="B32" s="206">
        <v>207.28029999999998</v>
      </c>
      <c r="C32" s="206">
        <v>185.53829999999999</v>
      </c>
      <c r="D32" s="206">
        <v>457.41579999999999</v>
      </c>
      <c r="E32" s="206">
        <v>128.59688</v>
      </c>
      <c r="F32" s="206">
        <v>978.83130000000006</v>
      </c>
      <c r="G32" s="215">
        <v>9.2595999999999989</v>
      </c>
      <c r="H32" s="215">
        <v>7.2953799999999998</v>
      </c>
      <c r="I32" s="215">
        <v>7.6681100000000004</v>
      </c>
      <c r="J32" s="215">
        <v>3.6010200000000001</v>
      </c>
      <c r="K32" s="216">
        <v>6.8363400000000007</v>
      </c>
    </row>
    <row r="33" spans="1:11" x14ac:dyDescent="0.25">
      <c r="B33" s="166"/>
      <c r="C33" s="166"/>
      <c r="D33" s="166"/>
      <c r="E33" s="166"/>
      <c r="F33" s="166"/>
    </row>
    <row r="34" spans="1:11" x14ac:dyDescent="0.25">
      <c r="A34" s="604" t="s">
        <v>300</v>
      </c>
      <c r="B34" s="604"/>
      <c r="C34" s="604"/>
      <c r="D34" s="604"/>
      <c r="E34" s="604"/>
      <c r="F34" s="604"/>
      <c r="G34" s="604"/>
      <c r="H34" s="604"/>
      <c r="I34" s="604"/>
      <c r="J34" s="604"/>
      <c r="K34" s="604"/>
    </row>
    <row r="35" spans="1:11" x14ac:dyDescent="0.25">
      <c r="A35" s="590" t="s">
        <v>301</v>
      </c>
      <c r="B35" s="590"/>
      <c r="C35" s="590"/>
      <c r="D35" s="590"/>
      <c r="E35" s="590"/>
      <c r="F35" s="590"/>
      <c r="G35" s="590"/>
      <c r="H35" s="590"/>
      <c r="I35" s="590"/>
      <c r="J35" s="590"/>
      <c r="K35" s="590"/>
    </row>
  </sheetData>
  <mergeCells count="12">
    <mergeCell ref="A35:K35"/>
    <mergeCell ref="A1:F1"/>
    <mergeCell ref="A5:A6"/>
    <mergeCell ref="B5:F5"/>
    <mergeCell ref="G5:K5"/>
    <mergeCell ref="A7:K7"/>
    <mergeCell ref="A9:K9"/>
    <mergeCell ref="A15:K15"/>
    <mergeCell ref="A18:K18"/>
    <mergeCell ref="A23:K23"/>
    <mergeCell ref="A29:K29"/>
    <mergeCell ref="A34:K34"/>
  </mergeCells>
  <hyperlinks>
    <hyperlink ref="A2" location="'Appendix Table Menu'!A1" display="'Appendix Table Menu'!A1" xr:uid="{28682E40-B5CE-4FD1-8550-E3008A4B7697}"/>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73295-877C-4761-83DF-B07B17B96D55}">
  <sheetPr>
    <tabColor rgb="FF806000"/>
  </sheetPr>
  <dimension ref="A1:T62"/>
  <sheetViews>
    <sheetView topLeftCell="A47" workbookViewId="0">
      <selection activeCell="N6" sqref="N6"/>
    </sheetView>
  </sheetViews>
  <sheetFormatPr defaultColWidth="8.85546875" defaultRowHeight="15" x14ac:dyDescent="0.25"/>
  <cols>
    <col min="1" max="1" width="22.42578125" customWidth="1"/>
    <col min="2" max="3" width="10.140625" bestFit="1" customWidth="1"/>
    <col min="8" max="8" width="10.140625" bestFit="1" customWidth="1"/>
    <col min="9" max="9" width="12.140625" customWidth="1"/>
    <col min="10" max="10" width="11.140625" customWidth="1"/>
    <col min="11" max="11" width="10.28515625" customWidth="1"/>
    <col min="12" max="12" width="10.85546875" customWidth="1"/>
    <col min="13" max="13" width="12.5703125" customWidth="1"/>
    <col min="14" max="15" width="13.28515625" bestFit="1" customWidth="1"/>
    <col min="16" max="16" width="18" customWidth="1"/>
    <col min="17" max="17" width="18.140625" customWidth="1"/>
    <col min="18" max="18" width="14.85546875" customWidth="1"/>
    <col min="19" max="19" width="14.28515625" bestFit="1" customWidth="1"/>
    <col min="20" max="20" width="10.140625" bestFit="1" customWidth="1"/>
  </cols>
  <sheetData>
    <row r="1" spans="1:20" ht="21" x14ac:dyDescent="0.35">
      <c r="A1" s="57" t="s">
        <v>302</v>
      </c>
    </row>
    <row r="2" spans="1:20" x14ac:dyDescent="0.25">
      <c r="A2" s="370" t="s">
        <v>71</v>
      </c>
    </row>
    <row r="3" spans="1:20" x14ac:dyDescent="0.25">
      <c r="A3" s="47"/>
    </row>
    <row r="4" spans="1:20" ht="15.75" thickBot="1" x14ac:dyDescent="0.3">
      <c r="A4" t="s">
        <v>136</v>
      </c>
    </row>
    <row r="5" spans="1:20" x14ac:dyDescent="0.25">
      <c r="A5" s="629" t="s">
        <v>303</v>
      </c>
      <c r="B5" s="631" t="s">
        <v>111</v>
      </c>
      <c r="C5" s="631"/>
      <c r="D5" s="631"/>
      <c r="E5" s="631"/>
      <c r="F5" s="631"/>
      <c r="G5" s="631"/>
      <c r="H5" s="632"/>
      <c r="I5" s="631" t="s">
        <v>304</v>
      </c>
      <c r="J5" s="631"/>
      <c r="K5" s="631"/>
      <c r="L5" s="631"/>
      <c r="M5" s="631"/>
      <c r="N5" s="632"/>
      <c r="O5" s="631" t="s">
        <v>166</v>
      </c>
      <c r="P5" s="631"/>
      <c r="Q5" s="631"/>
      <c r="R5" s="631"/>
      <c r="S5" s="632"/>
      <c r="T5" s="371" t="s">
        <v>78</v>
      </c>
    </row>
    <row r="6" spans="1:20" ht="63" customHeight="1" x14ac:dyDescent="0.25">
      <c r="A6" s="630"/>
      <c r="B6" s="429" t="s">
        <v>80</v>
      </c>
      <c r="C6" s="430" t="s">
        <v>305</v>
      </c>
      <c r="D6" s="430" t="s">
        <v>306</v>
      </c>
      <c r="E6" s="430" t="s">
        <v>307</v>
      </c>
      <c r="F6" s="430" t="s">
        <v>308</v>
      </c>
      <c r="G6" s="430" t="s">
        <v>309</v>
      </c>
      <c r="H6" s="431" t="s">
        <v>133</v>
      </c>
      <c r="I6" s="429" t="s">
        <v>89</v>
      </c>
      <c r="J6" s="430" t="s">
        <v>90</v>
      </c>
      <c r="K6" s="430" t="s">
        <v>91</v>
      </c>
      <c r="L6" s="430" t="s">
        <v>92</v>
      </c>
      <c r="M6" s="430" t="s">
        <v>310</v>
      </c>
      <c r="N6" s="431" t="s">
        <v>311</v>
      </c>
      <c r="O6" s="429" t="s">
        <v>95</v>
      </c>
      <c r="P6" s="430" t="s">
        <v>312</v>
      </c>
      <c r="Q6" s="430" t="s">
        <v>313</v>
      </c>
      <c r="R6" s="430" t="s">
        <v>314</v>
      </c>
      <c r="S6" s="432" t="s">
        <v>315</v>
      </c>
      <c r="T6" s="372" t="s">
        <v>78</v>
      </c>
    </row>
    <row r="7" spans="1:20" x14ac:dyDescent="0.25">
      <c r="A7" s="339" t="s">
        <v>316</v>
      </c>
      <c r="B7" s="351">
        <v>3716.7</v>
      </c>
      <c r="C7" s="352">
        <v>11441.986000000001</v>
      </c>
      <c r="D7" s="352">
        <v>8776.2360000000008</v>
      </c>
      <c r="E7" s="352">
        <v>6840.4870000000001</v>
      </c>
      <c r="F7" s="352">
        <v>6014.4459999999999</v>
      </c>
      <c r="G7" s="352">
        <v>3926.1309999999999</v>
      </c>
      <c r="H7" s="353">
        <v>3295.5929999999998</v>
      </c>
      <c r="I7" s="258">
        <v>22753.455000000002</v>
      </c>
      <c r="J7" s="62">
        <v>8656.3520000000008</v>
      </c>
      <c r="K7" s="62">
        <v>8665.7189999999991</v>
      </c>
      <c r="L7" s="62">
        <v>2354.3020000000001</v>
      </c>
      <c r="M7" s="62">
        <v>330.12900000000002</v>
      </c>
      <c r="N7" s="354">
        <v>1251.6220000000001</v>
      </c>
      <c r="O7" s="258">
        <v>7742.9449999999997</v>
      </c>
      <c r="P7" s="62">
        <v>8034.9369999999999</v>
      </c>
      <c r="Q7" s="62">
        <v>7195.15</v>
      </c>
      <c r="R7" s="62">
        <v>9777.741</v>
      </c>
      <c r="S7" s="354">
        <v>11260.806</v>
      </c>
      <c r="T7" s="355">
        <v>44011.578999999998</v>
      </c>
    </row>
    <row r="8" spans="1:20" x14ac:dyDescent="0.25">
      <c r="A8" s="281" t="s">
        <v>317</v>
      </c>
      <c r="B8" s="336">
        <v>56.948999999999998</v>
      </c>
      <c r="C8" s="333">
        <v>152.613</v>
      </c>
      <c r="D8" s="333">
        <v>119.898</v>
      </c>
      <c r="E8" s="333">
        <v>90.376999999999995</v>
      </c>
      <c r="F8" s="333">
        <v>84.534999999999997</v>
      </c>
      <c r="G8" s="333">
        <v>53.942999999999998</v>
      </c>
      <c r="H8" s="342">
        <v>33.988</v>
      </c>
      <c r="I8" s="334">
        <v>292.423</v>
      </c>
      <c r="J8" s="335">
        <v>250.41</v>
      </c>
      <c r="K8" s="335">
        <v>28.498000000000001</v>
      </c>
      <c r="L8" s="335">
        <v>8.6509999999999998</v>
      </c>
      <c r="M8" s="335">
        <v>1.8640000000000001</v>
      </c>
      <c r="N8" s="345">
        <v>10.457000000000001</v>
      </c>
      <c r="O8" s="334">
        <v>155.62700000000001</v>
      </c>
      <c r="P8" s="335">
        <v>126.447</v>
      </c>
      <c r="Q8" s="335">
        <v>104.057</v>
      </c>
      <c r="R8" s="335">
        <v>116.97499999999999</v>
      </c>
      <c r="S8" s="345">
        <v>89.197000000000003</v>
      </c>
      <c r="T8" s="348">
        <v>592.303</v>
      </c>
    </row>
    <row r="9" spans="1:20" x14ac:dyDescent="0.25">
      <c r="A9" s="340" t="s">
        <v>318</v>
      </c>
      <c r="B9" s="337">
        <v>8.0570000000000004</v>
      </c>
      <c r="C9" s="327">
        <v>23.387</v>
      </c>
      <c r="D9" s="327">
        <v>18.864999999999998</v>
      </c>
      <c r="E9" s="327">
        <v>10.16</v>
      </c>
      <c r="F9" s="327">
        <v>12.509</v>
      </c>
      <c r="G9" s="327">
        <v>9.3079999999999998</v>
      </c>
      <c r="H9" s="343">
        <v>4.5330000000000004</v>
      </c>
      <c r="I9" s="328">
        <v>51.085999999999999</v>
      </c>
      <c r="J9" s="329">
        <v>2.8279999999999998</v>
      </c>
      <c r="K9" s="329">
        <v>7.5350000000000001</v>
      </c>
      <c r="L9" s="329">
        <v>4.516</v>
      </c>
      <c r="M9" s="329">
        <v>11.234</v>
      </c>
      <c r="N9" s="346">
        <v>9.6199999999999992</v>
      </c>
      <c r="O9" s="328">
        <v>9.7799999999999994</v>
      </c>
      <c r="P9" s="329">
        <v>16.774000000000001</v>
      </c>
      <c r="Q9" s="329">
        <v>12.385</v>
      </c>
      <c r="R9" s="329">
        <v>20.989000000000001</v>
      </c>
      <c r="S9" s="346">
        <v>26.890999999999998</v>
      </c>
      <c r="T9" s="349">
        <v>86.819000000000003</v>
      </c>
    </row>
    <row r="10" spans="1:20" x14ac:dyDescent="0.25">
      <c r="A10" s="340" t="s">
        <v>319</v>
      </c>
      <c r="B10" s="337">
        <v>90.387</v>
      </c>
      <c r="C10" s="327">
        <v>237.78</v>
      </c>
      <c r="D10" s="327">
        <v>188.709</v>
      </c>
      <c r="E10" s="327">
        <v>145.28</v>
      </c>
      <c r="F10" s="327">
        <v>119.155</v>
      </c>
      <c r="G10" s="327">
        <v>79.512</v>
      </c>
      <c r="H10" s="343">
        <v>65.388000000000005</v>
      </c>
      <c r="I10" s="328">
        <v>481.18799999999999</v>
      </c>
      <c r="J10" s="329">
        <v>71.165000000000006</v>
      </c>
      <c r="K10" s="329">
        <v>284.24200000000002</v>
      </c>
      <c r="L10" s="329">
        <v>30.481999999999999</v>
      </c>
      <c r="M10" s="329">
        <v>34.042000000000002</v>
      </c>
      <c r="N10" s="346">
        <v>25.091999999999999</v>
      </c>
      <c r="O10" s="328">
        <v>138.75399999999999</v>
      </c>
      <c r="P10" s="329">
        <v>164.56100000000001</v>
      </c>
      <c r="Q10" s="329">
        <v>166.78</v>
      </c>
      <c r="R10" s="329">
        <v>233.99199999999999</v>
      </c>
      <c r="S10" s="346">
        <v>222.124</v>
      </c>
      <c r="T10" s="349">
        <v>926.21100000000001</v>
      </c>
    </row>
    <row r="11" spans="1:20" x14ac:dyDescent="0.25">
      <c r="A11" s="340" t="s">
        <v>320</v>
      </c>
      <c r="B11" s="337">
        <v>44.280999999999999</v>
      </c>
      <c r="C11" s="327">
        <v>103.473</v>
      </c>
      <c r="D11" s="327">
        <v>71.421999999999997</v>
      </c>
      <c r="E11" s="327">
        <v>59.363</v>
      </c>
      <c r="F11" s="327">
        <v>57.895000000000003</v>
      </c>
      <c r="G11" s="327">
        <v>31.905999999999999</v>
      </c>
      <c r="H11" s="343">
        <v>29.417999999999999</v>
      </c>
      <c r="I11" s="328">
        <v>251.18600000000001</v>
      </c>
      <c r="J11" s="329">
        <v>98.632999999999996</v>
      </c>
      <c r="K11" s="329">
        <v>26.681999999999999</v>
      </c>
      <c r="L11" s="329">
        <v>6.6139999999999999</v>
      </c>
      <c r="M11" s="329">
        <v>3.9430000000000001</v>
      </c>
      <c r="N11" s="346">
        <v>10.7</v>
      </c>
      <c r="O11" s="328">
        <v>93.594999999999999</v>
      </c>
      <c r="P11" s="329">
        <v>93.573999999999998</v>
      </c>
      <c r="Q11" s="329">
        <v>75.602000000000004</v>
      </c>
      <c r="R11" s="329">
        <v>84.759</v>
      </c>
      <c r="S11" s="346">
        <v>50.228000000000002</v>
      </c>
      <c r="T11" s="349">
        <v>397.75799999999998</v>
      </c>
    </row>
    <row r="12" spans="1:20" x14ac:dyDescent="0.25">
      <c r="A12" s="340" t="s">
        <v>321</v>
      </c>
      <c r="B12" s="337">
        <v>325.649</v>
      </c>
      <c r="C12" s="327">
        <v>1477.2619999999999</v>
      </c>
      <c r="D12" s="327">
        <v>1342.2270000000001</v>
      </c>
      <c r="E12" s="327">
        <v>1068.0940000000001</v>
      </c>
      <c r="F12" s="327">
        <v>816.33799999999997</v>
      </c>
      <c r="G12" s="327">
        <v>504.23200000000003</v>
      </c>
      <c r="H12" s="343">
        <v>395.01799999999997</v>
      </c>
      <c r="I12" s="328">
        <v>2257.0410000000002</v>
      </c>
      <c r="J12" s="329">
        <v>505.08499999999998</v>
      </c>
      <c r="K12" s="329">
        <v>2192.308</v>
      </c>
      <c r="L12" s="329">
        <v>742.75300000000004</v>
      </c>
      <c r="M12" s="329">
        <v>23.056000000000001</v>
      </c>
      <c r="N12" s="346">
        <v>208.577</v>
      </c>
      <c r="O12" s="328">
        <v>775.57799999999997</v>
      </c>
      <c r="P12" s="329">
        <v>826.02099999999996</v>
      </c>
      <c r="Q12" s="329">
        <v>804.65800000000002</v>
      </c>
      <c r="R12" s="329">
        <v>1259.412</v>
      </c>
      <c r="S12" s="346">
        <v>2263.1509999999998</v>
      </c>
      <c r="T12" s="349">
        <v>5928.82</v>
      </c>
    </row>
    <row r="13" spans="1:20" x14ac:dyDescent="0.25">
      <c r="A13" s="340" t="s">
        <v>322</v>
      </c>
      <c r="B13" s="337">
        <v>86.823999999999998</v>
      </c>
      <c r="C13" s="327">
        <v>230.44900000000001</v>
      </c>
      <c r="D13" s="327">
        <v>148.43</v>
      </c>
      <c r="E13" s="327">
        <v>102.983</v>
      </c>
      <c r="F13" s="327">
        <v>88.016999999999996</v>
      </c>
      <c r="G13" s="327">
        <v>53.917000000000002</v>
      </c>
      <c r="H13" s="343">
        <v>45.863999999999997</v>
      </c>
      <c r="I13" s="328">
        <v>473.49299999999999</v>
      </c>
      <c r="J13" s="329">
        <v>44.363999999999997</v>
      </c>
      <c r="K13" s="329">
        <v>183.672</v>
      </c>
      <c r="L13" s="329">
        <v>23.31</v>
      </c>
      <c r="M13" s="329">
        <v>5.3250000000000002</v>
      </c>
      <c r="N13" s="346">
        <v>26.32</v>
      </c>
      <c r="O13" s="328">
        <v>104.699</v>
      </c>
      <c r="P13" s="329">
        <v>106.19799999999999</v>
      </c>
      <c r="Q13" s="329">
        <v>115.17</v>
      </c>
      <c r="R13" s="329">
        <v>197.375</v>
      </c>
      <c r="S13" s="346">
        <v>233.042</v>
      </c>
      <c r="T13" s="349">
        <v>756.48400000000004</v>
      </c>
    </row>
    <row r="14" spans="1:20" x14ac:dyDescent="0.25">
      <c r="A14" s="340" t="s">
        <v>323</v>
      </c>
      <c r="B14" s="337">
        <v>30.565999999999999</v>
      </c>
      <c r="C14" s="327">
        <v>106.456</v>
      </c>
      <c r="D14" s="327">
        <v>97.07</v>
      </c>
      <c r="E14" s="327">
        <v>76.465999999999994</v>
      </c>
      <c r="F14" s="327">
        <v>75.403000000000006</v>
      </c>
      <c r="G14" s="327">
        <v>49.344000000000001</v>
      </c>
      <c r="H14" s="343">
        <v>43.106999999999999</v>
      </c>
      <c r="I14" s="328">
        <v>245.44</v>
      </c>
      <c r="J14" s="329">
        <v>78.838999999999999</v>
      </c>
      <c r="K14" s="329">
        <v>119.494</v>
      </c>
      <c r="L14" s="329">
        <v>20.326000000000001</v>
      </c>
      <c r="M14" s="329">
        <v>1.254</v>
      </c>
      <c r="N14" s="346">
        <v>13.058999999999999</v>
      </c>
      <c r="O14" s="328">
        <v>93.585999999999999</v>
      </c>
      <c r="P14" s="329">
        <v>86.406000000000006</v>
      </c>
      <c r="Q14" s="329">
        <v>71.643000000000001</v>
      </c>
      <c r="R14" s="329">
        <v>97.254000000000005</v>
      </c>
      <c r="S14" s="346">
        <v>129.523</v>
      </c>
      <c r="T14" s="349">
        <v>478.41199999999998</v>
      </c>
    </row>
    <row r="15" spans="1:20" x14ac:dyDescent="0.25">
      <c r="A15" s="340" t="s">
        <v>324</v>
      </c>
      <c r="B15" s="337">
        <v>8.2579999999999991</v>
      </c>
      <c r="C15" s="327">
        <v>31.625</v>
      </c>
      <c r="D15" s="327">
        <v>20.614999999999998</v>
      </c>
      <c r="E15" s="327">
        <v>16.542999999999999</v>
      </c>
      <c r="F15" s="327">
        <v>15.494999999999999</v>
      </c>
      <c r="G15" s="327">
        <v>8.14</v>
      </c>
      <c r="H15" s="343">
        <v>8.4849999999999994</v>
      </c>
      <c r="I15" s="328">
        <v>48.154000000000003</v>
      </c>
      <c r="J15" s="329">
        <v>41.207999999999998</v>
      </c>
      <c r="K15" s="329">
        <v>12.939</v>
      </c>
      <c r="L15" s="329">
        <v>4.9009999999999998</v>
      </c>
      <c r="M15" s="329">
        <v>0.309</v>
      </c>
      <c r="N15" s="346">
        <v>1.65</v>
      </c>
      <c r="O15" s="328">
        <v>20.779</v>
      </c>
      <c r="P15" s="329">
        <v>15.548999999999999</v>
      </c>
      <c r="Q15" s="329">
        <v>18.876000000000001</v>
      </c>
      <c r="R15" s="329">
        <v>28.492000000000001</v>
      </c>
      <c r="S15" s="346">
        <v>25.465</v>
      </c>
      <c r="T15" s="349">
        <v>109.161</v>
      </c>
    </row>
    <row r="16" spans="1:20" x14ac:dyDescent="0.25">
      <c r="A16" s="340" t="s">
        <v>325</v>
      </c>
      <c r="B16" s="337">
        <v>9.3360000000000003</v>
      </c>
      <c r="C16" s="327">
        <v>60.82</v>
      </c>
      <c r="D16" s="327">
        <v>31.800999999999998</v>
      </c>
      <c r="E16" s="327">
        <v>22.452999999999999</v>
      </c>
      <c r="F16" s="327">
        <v>21.899000000000001</v>
      </c>
      <c r="G16" s="327">
        <v>14.67</v>
      </c>
      <c r="H16" s="343">
        <v>9.3960000000000008</v>
      </c>
      <c r="I16" s="328">
        <v>62.634999999999998</v>
      </c>
      <c r="J16" s="329">
        <v>79.091999999999999</v>
      </c>
      <c r="K16" s="329">
        <v>14.112</v>
      </c>
      <c r="L16" s="329">
        <v>7.6040000000000001</v>
      </c>
      <c r="M16" s="329">
        <v>0.97799999999999998</v>
      </c>
      <c r="N16" s="346">
        <v>5.9539999999999997</v>
      </c>
      <c r="O16" s="328">
        <v>29.640999999999998</v>
      </c>
      <c r="P16" s="329">
        <v>17.032</v>
      </c>
      <c r="Q16" s="329">
        <v>16.036000000000001</v>
      </c>
      <c r="R16" s="329">
        <v>30.257999999999999</v>
      </c>
      <c r="S16" s="346">
        <v>77.408000000000001</v>
      </c>
      <c r="T16" s="349">
        <v>170.375</v>
      </c>
    </row>
    <row r="17" spans="1:20" x14ac:dyDescent="0.25">
      <c r="A17" s="340" t="s">
        <v>326</v>
      </c>
      <c r="B17" s="337">
        <v>162.988</v>
      </c>
      <c r="C17" s="327">
        <v>630.17200000000003</v>
      </c>
      <c r="D17" s="327">
        <v>567.43499999999995</v>
      </c>
      <c r="E17" s="327">
        <v>466.87200000000001</v>
      </c>
      <c r="F17" s="327">
        <v>381.82299999999998</v>
      </c>
      <c r="G17" s="327">
        <v>244.79499999999999</v>
      </c>
      <c r="H17" s="343">
        <v>211.07599999999999</v>
      </c>
      <c r="I17" s="328">
        <v>1175.578</v>
      </c>
      <c r="J17" s="329">
        <v>549.26499999999999</v>
      </c>
      <c r="K17" s="329">
        <v>827.93200000000002</v>
      </c>
      <c r="L17" s="329">
        <v>52.308999999999997</v>
      </c>
      <c r="M17" s="329">
        <v>5.9450000000000003</v>
      </c>
      <c r="N17" s="346">
        <v>54.131999999999998</v>
      </c>
      <c r="O17" s="328">
        <v>427.21899999999999</v>
      </c>
      <c r="P17" s="329">
        <v>499.49700000000001</v>
      </c>
      <c r="Q17" s="329">
        <v>479.88799999999998</v>
      </c>
      <c r="R17" s="329">
        <v>649.68799999999999</v>
      </c>
      <c r="S17" s="346">
        <v>608.86900000000003</v>
      </c>
      <c r="T17" s="349">
        <v>2665.1610000000001</v>
      </c>
    </row>
    <row r="18" spans="1:20" x14ac:dyDescent="0.25">
      <c r="A18" s="340" t="s">
        <v>327</v>
      </c>
      <c r="B18" s="337">
        <v>118.69</v>
      </c>
      <c r="C18" s="327">
        <v>380.99599999999998</v>
      </c>
      <c r="D18" s="327">
        <v>298.57100000000003</v>
      </c>
      <c r="E18" s="327">
        <v>222.72</v>
      </c>
      <c r="F18" s="327">
        <v>174.64400000000001</v>
      </c>
      <c r="G18" s="327">
        <v>115.761</v>
      </c>
      <c r="H18" s="343">
        <v>72.602999999999994</v>
      </c>
      <c r="I18" s="328">
        <v>538.73099999999999</v>
      </c>
      <c r="J18" s="329">
        <v>636.005</v>
      </c>
      <c r="K18" s="329">
        <v>130.4</v>
      </c>
      <c r="L18" s="329">
        <v>45.738999999999997</v>
      </c>
      <c r="M18" s="329">
        <v>4.8810000000000002</v>
      </c>
      <c r="N18" s="346">
        <v>28.228999999999999</v>
      </c>
      <c r="O18" s="328">
        <v>245.21100000000001</v>
      </c>
      <c r="P18" s="329">
        <v>273.565</v>
      </c>
      <c r="Q18" s="329">
        <v>244.84</v>
      </c>
      <c r="R18" s="329">
        <v>319.66800000000001</v>
      </c>
      <c r="S18" s="346">
        <v>300.70100000000002</v>
      </c>
      <c r="T18" s="349">
        <v>1383.9849999999999</v>
      </c>
    </row>
    <row r="19" spans="1:20" x14ac:dyDescent="0.25">
      <c r="A19" s="340" t="s">
        <v>328</v>
      </c>
      <c r="B19" s="337">
        <v>11.507999999999999</v>
      </c>
      <c r="C19" s="327">
        <v>40.276000000000003</v>
      </c>
      <c r="D19" s="327">
        <v>45.911000000000001</v>
      </c>
      <c r="E19" s="327">
        <v>26.274000000000001</v>
      </c>
      <c r="F19" s="327">
        <v>26.486999999999998</v>
      </c>
      <c r="G19" s="327">
        <v>19.966999999999999</v>
      </c>
      <c r="H19" s="343">
        <v>12.95</v>
      </c>
      <c r="I19" s="328">
        <v>51.978999999999999</v>
      </c>
      <c r="J19" s="329">
        <v>7.9340000000000002</v>
      </c>
      <c r="K19" s="329">
        <v>25.875</v>
      </c>
      <c r="L19" s="329">
        <v>50.345999999999997</v>
      </c>
      <c r="M19" s="329">
        <v>1.302</v>
      </c>
      <c r="N19" s="346">
        <v>45.936999999999998</v>
      </c>
      <c r="O19" s="328">
        <v>24.68</v>
      </c>
      <c r="P19" s="329">
        <v>21.071999999999999</v>
      </c>
      <c r="Q19" s="329">
        <v>24.332000000000001</v>
      </c>
      <c r="R19" s="329">
        <v>43.713999999999999</v>
      </c>
      <c r="S19" s="346">
        <v>69.575000000000003</v>
      </c>
      <c r="T19" s="349">
        <v>183.37299999999999</v>
      </c>
    </row>
    <row r="20" spans="1:20" x14ac:dyDescent="0.25">
      <c r="A20" s="340" t="s">
        <v>329</v>
      </c>
      <c r="B20" s="337">
        <v>25.062000000000001</v>
      </c>
      <c r="C20" s="327">
        <v>54.649000000000001</v>
      </c>
      <c r="D20" s="327">
        <v>32.720999999999997</v>
      </c>
      <c r="E20" s="327">
        <v>22.477</v>
      </c>
      <c r="F20" s="327">
        <v>21.116</v>
      </c>
      <c r="G20" s="327">
        <v>15.789</v>
      </c>
      <c r="H20" s="343">
        <v>14.505000000000001</v>
      </c>
      <c r="I20" s="328">
        <v>144.52600000000001</v>
      </c>
      <c r="J20" s="329">
        <v>1.76</v>
      </c>
      <c r="K20" s="329">
        <v>26.640999999999998</v>
      </c>
      <c r="L20" s="329">
        <v>3.7349999999999999</v>
      </c>
      <c r="M20" s="329">
        <v>2.375</v>
      </c>
      <c r="N20" s="346">
        <v>7.282</v>
      </c>
      <c r="O20" s="328">
        <v>27.222999999999999</v>
      </c>
      <c r="P20" s="329">
        <v>44.298999999999999</v>
      </c>
      <c r="Q20" s="329">
        <v>34.261000000000003</v>
      </c>
      <c r="R20" s="329">
        <v>48.21</v>
      </c>
      <c r="S20" s="346">
        <v>32.326000000000001</v>
      </c>
      <c r="T20" s="349">
        <v>186.31899999999999</v>
      </c>
    </row>
    <row r="21" spans="1:20" x14ac:dyDescent="0.25">
      <c r="A21" s="340" t="s">
        <v>330</v>
      </c>
      <c r="B21" s="337">
        <v>142.28200000000001</v>
      </c>
      <c r="C21" s="327">
        <v>449.44799999999998</v>
      </c>
      <c r="D21" s="327">
        <v>311.339</v>
      </c>
      <c r="E21" s="327">
        <v>241.548</v>
      </c>
      <c r="F21" s="327">
        <v>225.85</v>
      </c>
      <c r="G21" s="327">
        <v>150.542</v>
      </c>
      <c r="H21" s="343">
        <v>131.44</v>
      </c>
      <c r="I21" s="328">
        <v>845.06399999999996</v>
      </c>
      <c r="J21" s="329">
        <v>414.96</v>
      </c>
      <c r="K21" s="329">
        <v>272.21300000000002</v>
      </c>
      <c r="L21" s="329">
        <v>86.177000000000007</v>
      </c>
      <c r="M21" s="329">
        <v>1.254</v>
      </c>
      <c r="N21" s="346">
        <v>32.780999999999999</v>
      </c>
      <c r="O21" s="328">
        <v>306.31900000000002</v>
      </c>
      <c r="P21" s="329">
        <v>321.02300000000002</v>
      </c>
      <c r="Q21" s="329">
        <v>266.20400000000001</v>
      </c>
      <c r="R21" s="329">
        <v>345.21199999999999</v>
      </c>
      <c r="S21" s="346">
        <v>413.69099999999997</v>
      </c>
      <c r="T21" s="349">
        <v>1652.4490000000001</v>
      </c>
    </row>
    <row r="22" spans="1:20" x14ac:dyDescent="0.25">
      <c r="A22" s="340" t="s">
        <v>331</v>
      </c>
      <c r="B22" s="337">
        <v>92.856999999999999</v>
      </c>
      <c r="C22" s="327">
        <v>205.023</v>
      </c>
      <c r="D22" s="327">
        <v>143.58199999999999</v>
      </c>
      <c r="E22" s="327">
        <v>116.01</v>
      </c>
      <c r="F22" s="327">
        <v>110.155</v>
      </c>
      <c r="G22" s="327">
        <v>65.58</v>
      </c>
      <c r="H22" s="343">
        <v>59.119</v>
      </c>
      <c r="I22" s="328">
        <v>539.86400000000003</v>
      </c>
      <c r="J22" s="329">
        <v>154.21299999999999</v>
      </c>
      <c r="K22" s="329">
        <v>55.84</v>
      </c>
      <c r="L22" s="329">
        <v>23.622</v>
      </c>
      <c r="M22" s="329">
        <v>1.8280000000000001</v>
      </c>
      <c r="N22" s="346">
        <v>16.959</v>
      </c>
      <c r="O22" s="328">
        <v>160.26499999999999</v>
      </c>
      <c r="P22" s="329">
        <v>187.22399999999999</v>
      </c>
      <c r="Q22" s="329">
        <v>149.64099999999999</v>
      </c>
      <c r="R22" s="329">
        <v>172.74799999999999</v>
      </c>
      <c r="S22" s="346">
        <v>122.44799999999999</v>
      </c>
      <c r="T22" s="349">
        <v>792.32600000000002</v>
      </c>
    </row>
    <row r="23" spans="1:20" x14ac:dyDescent="0.25">
      <c r="A23" s="340" t="s">
        <v>332</v>
      </c>
      <c r="B23" s="337">
        <v>57.746000000000002</v>
      </c>
      <c r="C23" s="327">
        <v>102.246</v>
      </c>
      <c r="D23" s="327">
        <v>58.712000000000003</v>
      </c>
      <c r="E23" s="327">
        <v>45.15</v>
      </c>
      <c r="F23" s="327">
        <v>43.133000000000003</v>
      </c>
      <c r="G23" s="327">
        <v>32.466000000000001</v>
      </c>
      <c r="H23" s="343">
        <v>39.07</v>
      </c>
      <c r="I23" s="328">
        <v>291.12900000000002</v>
      </c>
      <c r="J23" s="329">
        <v>39.045999999999999</v>
      </c>
      <c r="K23" s="329">
        <v>27.673999999999999</v>
      </c>
      <c r="L23" s="329">
        <v>11.696</v>
      </c>
      <c r="M23" s="329">
        <v>1.7110000000000001</v>
      </c>
      <c r="N23" s="346">
        <v>7.2670000000000003</v>
      </c>
      <c r="O23" s="328">
        <v>80.986000000000004</v>
      </c>
      <c r="P23" s="329">
        <v>81.677999999999997</v>
      </c>
      <c r="Q23" s="329">
        <v>75.462999999999994</v>
      </c>
      <c r="R23" s="329">
        <v>82.733000000000004</v>
      </c>
      <c r="S23" s="346">
        <v>57.662999999999997</v>
      </c>
      <c r="T23" s="349">
        <v>378.52300000000002</v>
      </c>
    </row>
    <row r="24" spans="1:20" x14ac:dyDescent="0.25">
      <c r="A24" s="340" t="s">
        <v>333</v>
      </c>
      <c r="B24" s="337">
        <v>57.186</v>
      </c>
      <c r="C24" s="327">
        <v>96.831999999999994</v>
      </c>
      <c r="D24" s="327">
        <v>71.396000000000001</v>
      </c>
      <c r="E24" s="327">
        <v>49.816000000000003</v>
      </c>
      <c r="F24" s="327">
        <v>46.744</v>
      </c>
      <c r="G24" s="327">
        <v>29.585999999999999</v>
      </c>
      <c r="H24" s="343">
        <v>32.311</v>
      </c>
      <c r="I24" s="328">
        <v>269.25700000000001</v>
      </c>
      <c r="J24" s="329">
        <v>41.406999999999996</v>
      </c>
      <c r="K24" s="329">
        <v>43.554000000000002</v>
      </c>
      <c r="L24" s="329">
        <v>12.14</v>
      </c>
      <c r="M24" s="329">
        <v>4.3070000000000004</v>
      </c>
      <c r="N24" s="346">
        <v>13.206</v>
      </c>
      <c r="O24" s="328">
        <v>69.600999999999999</v>
      </c>
      <c r="P24" s="329">
        <v>76.055000000000007</v>
      </c>
      <c r="Q24" s="329">
        <v>75.093999999999994</v>
      </c>
      <c r="R24" s="329">
        <v>90.843000000000004</v>
      </c>
      <c r="S24" s="346">
        <v>72.278000000000006</v>
      </c>
      <c r="T24" s="349">
        <v>383.87099999999998</v>
      </c>
    </row>
    <row r="25" spans="1:20" x14ac:dyDescent="0.25">
      <c r="A25" s="340" t="s">
        <v>334</v>
      </c>
      <c r="B25" s="337">
        <v>67.527000000000001</v>
      </c>
      <c r="C25" s="327">
        <v>137.52799999999999</v>
      </c>
      <c r="D25" s="327">
        <v>106.249</v>
      </c>
      <c r="E25" s="327">
        <v>84.983999999999995</v>
      </c>
      <c r="F25" s="327">
        <v>89.738</v>
      </c>
      <c r="G25" s="327">
        <v>54.335999999999999</v>
      </c>
      <c r="H25" s="343">
        <v>34.130000000000003</v>
      </c>
      <c r="I25" s="328">
        <v>434.80599999999998</v>
      </c>
      <c r="J25" s="329">
        <v>88.488</v>
      </c>
      <c r="K25" s="329">
        <v>27.722999999999999</v>
      </c>
      <c r="L25" s="329">
        <v>12.510999999999999</v>
      </c>
      <c r="M25" s="329">
        <v>1.3009999999999999</v>
      </c>
      <c r="N25" s="346">
        <v>9.6630000000000003</v>
      </c>
      <c r="O25" s="328">
        <v>141.946</v>
      </c>
      <c r="P25" s="329">
        <v>125.598</v>
      </c>
      <c r="Q25" s="329">
        <v>100.282</v>
      </c>
      <c r="R25" s="329">
        <v>114.852</v>
      </c>
      <c r="S25" s="346">
        <v>91.813999999999993</v>
      </c>
      <c r="T25" s="349">
        <v>574.49199999999996</v>
      </c>
    </row>
    <row r="26" spans="1:20" x14ac:dyDescent="0.25">
      <c r="A26" s="340" t="s">
        <v>335</v>
      </c>
      <c r="B26" s="337">
        <v>52.106000000000002</v>
      </c>
      <c r="C26" s="327">
        <v>150.97</v>
      </c>
      <c r="D26" s="327">
        <v>115.193</v>
      </c>
      <c r="E26" s="327">
        <v>90.164000000000001</v>
      </c>
      <c r="F26" s="327">
        <v>84.424999999999997</v>
      </c>
      <c r="G26" s="327">
        <v>54.747999999999998</v>
      </c>
      <c r="H26" s="343">
        <v>34.277999999999999</v>
      </c>
      <c r="I26" s="328">
        <v>252.9</v>
      </c>
      <c r="J26" s="329">
        <v>272.40300000000002</v>
      </c>
      <c r="K26" s="329">
        <v>38.923000000000002</v>
      </c>
      <c r="L26" s="329">
        <v>7.37</v>
      </c>
      <c r="M26" s="329">
        <v>2.3809999999999998</v>
      </c>
      <c r="N26" s="346">
        <v>7.907</v>
      </c>
      <c r="O26" s="328">
        <v>166.55699999999999</v>
      </c>
      <c r="P26" s="329">
        <v>127.515</v>
      </c>
      <c r="Q26" s="329">
        <v>89.12</v>
      </c>
      <c r="R26" s="329">
        <v>110.91200000000001</v>
      </c>
      <c r="S26" s="346">
        <v>87.78</v>
      </c>
      <c r="T26" s="349">
        <v>581.88400000000001</v>
      </c>
    </row>
    <row r="27" spans="1:20" x14ac:dyDescent="0.25">
      <c r="A27" s="340" t="s">
        <v>336</v>
      </c>
      <c r="B27" s="337">
        <v>12.885999999999999</v>
      </c>
      <c r="C27" s="327">
        <v>37.918999999999997</v>
      </c>
      <c r="D27" s="327">
        <v>24.286000000000001</v>
      </c>
      <c r="E27" s="327">
        <v>20.89</v>
      </c>
      <c r="F27" s="327">
        <v>22.244</v>
      </c>
      <c r="G27" s="327">
        <v>18.096</v>
      </c>
      <c r="H27" s="343">
        <v>19.997</v>
      </c>
      <c r="I27" s="328">
        <v>143.55500000000001</v>
      </c>
      <c r="J27" s="329">
        <v>3.2610000000000001</v>
      </c>
      <c r="K27" s="329">
        <v>3.4249999999999998</v>
      </c>
      <c r="L27" s="329">
        <v>0.74399999999999999</v>
      </c>
      <c r="M27" s="329">
        <v>2.0209999999999999</v>
      </c>
      <c r="N27" s="346">
        <v>3.3119999999999998</v>
      </c>
      <c r="O27" s="328">
        <v>35.058999999999997</v>
      </c>
      <c r="P27" s="329">
        <v>35.351999999999997</v>
      </c>
      <c r="Q27" s="329">
        <v>29.672999999999998</v>
      </c>
      <c r="R27" s="329">
        <v>32.271000000000001</v>
      </c>
      <c r="S27" s="346">
        <v>23.963000000000001</v>
      </c>
      <c r="T27" s="349">
        <v>156.31800000000001</v>
      </c>
    </row>
    <row r="28" spans="1:20" x14ac:dyDescent="0.25">
      <c r="A28" s="340" t="s">
        <v>337</v>
      </c>
      <c r="B28" s="337">
        <v>39.881999999999998</v>
      </c>
      <c r="C28" s="327">
        <v>183.374</v>
      </c>
      <c r="D28" s="327">
        <v>154.61199999999999</v>
      </c>
      <c r="E28" s="327">
        <v>120.405</v>
      </c>
      <c r="F28" s="327">
        <v>106.304</v>
      </c>
      <c r="G28" s="327">
        <v>70.424000000000007</v>
      </c>
      <c r="H28" s="343">
        <v>64.778999999999996</v>
      </c>
      <c r="I28" s="328">
        <v>287.767</v>
      </c>
      <c r="J28" s="329">
        <v>318.33300000000003</v>
      </c>
      <c r="K28" s="329">
        <v>71.879000000000005</v>
      </c>
      <c r="L28" s="329">
        <v>36.488</v>
      </c>
      <c r="M28" s="329">
        <v>4.0949999999999998</v>
      </c>
      <c r="N28" s="346">
        <v>21.218</v>
      </c>
      <c r="O28" s="328">
        <v>109.041</v>
      </c>
      <c r="P28" s="329">
        <v>110.544</v>
      </c>
      <c r="Q28" s="329">
        <v>104.554</v>
      </c>
      <c r="R28" s="329">
        <v>172.3</v>
      </c>
      <c r="S28" s="346">
        <v>243.34100000000001</v>
      </c>
      <c r="T28" s="349">
        <v>739.78</v>
      </c>
    </row>
    <row r="29" spans="1:20" x14ac:dyDescent="0.25">
      <c r="A29" s="340" t="s">
        <v>338</v>
      </c>
      <c r="B29" s="337">
        <v>62.953000000000003</v>
      </c>
      <c r="C29" s="327">
        <v>263.36399999999998</v>
      </c>
      <c r="D29" s="327">
        <v>189.61699999999999</v>
      </c>
      <c r="E29" s="327">
        <v>149.02600000000001</v>
      </c>
      <c r="F29" s="327">
        <v>136.416</v>
      </c>
      <c r="G29" s="327">
        <v>109.571</v>
      </c>
      <c r="H29" s="343">
        <v>95.585999999999999</v>
      </c>
      <c r="I29" s="328">
        <v>610.94399999999996</v>
      </c>
      <c r="J29" s="329">
        <v>104.396</v>
      </c>
      <c r="K29" s="329">
        <v>184.18</v>
      </c>
      <c r="L29" s="329">
        <v>68.221999999999994</v>
      </c>
      <c r="M29" s="329">
        <v>3.6659999999999999</v>
      </c>
      <c r="N29" s="346">
        <v>35.125</v>
      </c>
      <c r="O29" s="328">
        <v>184.685</v>
      </c>
      <c r="P29" s="329">
        <v>157.60900000000001</v>
      </c>
      <c r="Q29" s="329">
        <v>126.479</v>
      </c>
      <c r="R29" s="329">
        <v>200.476</v>
      </c>
      <c r="S29" s="346">
        <v>337.28399999999999</v>
      </c>
      <c r="T29" s="349">
        <v>1006.533</v>
      </c>
    </row>
    <row r="30" spans="1:20" x14ac:dyDescent="0.25">
      <c r="A30" s="340" t="s">
        <v>339</v>
      </c>
      <c r="B30" s="337">
        <v>119.90600000000001</v>
      </c>
      <c r="C30" s="327">
        <v>284.63799999999998</v>
      </c>
      <c r="D30" s="327">
        <v>188.14099999999999</v>
      </c>
      <c r="E30" s="327">
        <v>169.08</v>
      </c>
      <c r="F30" s="327">
        <v>161.30600000000001</v>
      </c>
      <c r="G30" s="327">
        <v>110.221</v>
      </c>
      <c r="H30" s="343">
        <v>93.018000000000001</v>
      </c>
      <c r="I30" s="328">
        <v>679.36800000000005</v>
      </c>
      <c r="J30" s="329">
        <v>303.27800000000002</v>
      </c>
      <c r="K30" s="329">
        <v>63.896000000000001</v>
      </c>
      <c r="L30" s="329">
        <v>42.469000000000001</v>
      </c>
      <c r="M30" s="329">
        <v>6.4260000000000002</v>
      </c>
      <c r="N30" s="346">
        <v>30.873000000000001</v>
      </c>
      <c r="O30" s="328">
        <v>250.738</v>
      </c>
      <c r="P30" s="329">
        <v>243.09399999999999</v>
      </c>
      <c r="Q30" s="329">
        <v>208.86799999999999</v>
      </c>
      <c r="R30" s="329">
        <v>240.899</v>
      </c>
      <c r="S30" s="346">
        <v>182.71100000000001</v>
      </c>
      <c r="T30" s="349">
        <v>1126.31</v>
      </c>
    </row>
    <row r="31" spans="1:20" x14ac:dyDescent="0.25">
      <c r="A31" s="340" t="s">
        <v>340</v>
      </c>
      <c r="B31" s="337">
        <v>69.19</v>
      </c>
      <c r="C31" s="327">
        <v>173.96600000000001</v>
      </c>
      <c r="D31" s="327">
        <v>106.559</v>
      </c>
      <c r="E31" s="327">
        <v>67.155000000000001</v>
      </c>
      <c r="F31" s="327">
        <v>79.691000000000003</v>
      </c>
      <c r="G31" s="327">
        <v>53.350999999999999</v>
      </c>
      <c r="H31" s="343">
        <v>70.86</v>
      </c>
      <c r="I31" s="328">
        <v>433.85500000000002</v>
      </c>
      <c r="J31" s="329">
        <v>85.561000000000007</v>
      </c>
      <c r="K31" s="329">
        <v>42.305</v>
      </c>
      <c r="L31" s="329">
        <v>30.155999999999999</v>
      </c>
      <c r="M31" s="329">
        <v>8.6370000000000005</v>
      </c>
      <c r="N31" s="346">
        <v>20.257999999999999</v>
      </c>
      <c r="O31" s="328">
        <v>103.732</v>
      </c>
      <c r="P31" s="329">
        <v>112.07899999999999</v>
      </c>
      <c r="Q31" s="329">
        <v>106.521</v>
      </c>
      <c r="R31" s="329">
        <v>145.678</v>
      </c>
      <c r="S31" s="346">
        <v>152.762</v>
      </c>
      <c r="T31" s="349">
        <v>620.77200000000005</v>
      </c>
    </row>
    <row r="32" spans="1:20" x14ac:dyDescent="0.25">
      <c r="A32" s="340" t="s">
        <v>341</v>
      </c>
      <c r="B32" s="337">
        <v>31.39</v>
      </c>
      <c r="C32" s="327">
        <v>86.552999999999997</v>
      </c>
      <c r="D32" s="327">
        <v>76.42</v>
      </c>
      <c r="E32" s="327">
        <v>54.965000000000003</v>
      </c>
      <c r="F32" s="327">
        <v>55.018999999999998</v>
      </c>
      <c r="G32" s="327">
        <v>32.905999999999999</v>
      </c>
      <c r="H32" s="343">
        <v>20.587</v>
      </c>
      <c r="I32" s="328">
        <v>140.911</v>
      </c>
      <c r="J32" s="329">
        <v>198.61099999999999</v>
      </c>
      <c r="K32" s="329">
        <v>10.167</v>
      </c>
      <c r="L32" s="329">
        <v>3.036</v>
      </c>
      <c r="M32" s="329">
        <v>1.21</v>
      </c>
      <c r="N32" s="346">
        <v>3.9049999999999998</v>
      </c>
      <c r="O32" s="328">
        <v>95.34</v>
      </c>
      <c r="P32" s="329">
        <v>89.358999999999995</v>
      </c>
      <c r="Q32" s="329">
        <v>64.012</v>
      </c>
      <c r="R32" s="329">
        <v>64.260000000000005</v>
      </c>
      <c r="S32" s="346">
        <v>44.869</v>
      </c>
      <c r="T32" s="349">
        <v>357.84</v>
      </c>
    </row>
    <row r="33" spans="1:20" x14ac:dyDescent="0.25">
      <c r="A33" s="340" t="s">
        <v>342</v>
      </c>
      <c r="B33" s="337">
        <v>94.162999999999997</v>
      </c>
      <c r="C33" s="327">
        <v>205.13200000000001</v>
      </c>
      <c r="D33" s="327">
        <v>151.80000000000001</v>
      </c>
      <c r="E33" s="327">
        <v>108.131</v>
      </c>
      <c r="F33" s="327">
        <v>113.325</v>
      </c>
      <c r="G33" s="327">
        <v>76.370999999999995</v>
      </c>
      <c r="H33" s="343">
        <v>62.991</v>
      </c>
      <c r="I33" s="328">
        <v>555.30899999999997</v>
      </c>
      <c r="J33" s="329">
        <v>175.904</v>
      </c>
      <c r="K33" s="329">
        <v>36.284999999999997</v>
      </c>
      <c r="L33" s="329">
        <v>19.632999999999999</v>
      </c>
      <c r="M33" s="329">
        <v>4.7240000000000002</v>
      </c>
      <c r="N33" s="346">
        <v>20.058</v>
      </c>
      <c r="O33" s="328">
        <v>166.983</v>
      </c>
      <c r="P33" s="329">
        <v>183.73099999999999</v>
      </c>
      <c r="Q33" s="329">
        <v>145.82900000000001</v>
      </c>
      <c r="R33" s="329">
        <v>179.18600000000001</v>
      </c>
      <c r="S33" s="346">
        <v>136.184</v>
      </c>
      <c r="T33" s="349">
        <v>811.91300000000001</v>
      </c>
    </row>
    <row r="34" spans="1:20" x14ac:dyDescent="0.25">
      <c r="A34" s="340" t="s">
        <v>343</v>
      </c>
      <c r="B34" s="337">
        <v>22.488</v>
      </c>
      <c r="C34" s="327">
        <v>35.860999999999997</v>
      </c>
      <c r="D34" s="327">
        <v>24.276</v>
      </c>
      <c r="E34" s="327">
        <v>14.651</v>
      </c>
      <c r="F34" s="327">
        <v>16.588999999999999</v>
      </c>
      <c r="G34" s="327">
        <v>11.782999999999999</v>
      </c>
      <c r="H34" s="343">
        <v>10.721</v>
      </c>
      <c r="I34" s="328">
        <v>109.107</v>
      </c>
      <c r="J34" s="329">
        <v>0.435</v>
      </c>
      <c r="K34" s="329">
        <v>9.7089999999999996</v>
      </c>
      <c r="L34" s="329">
        <v>2.242</v>
      </c>
      <c r="M34" s="329">
        <v>11.25</v>
      </c>
      <c r="N34" s="346">
        <v>3.6259999999999999</v>
      </c>
      <c r="O34" s="328">
        <v>25.379000000000001</v>
      </c>
      <c r="P34" s="329">
        <v>30.724</v>
      </c>
      <c r="Q34" s="329">
        <v>29.247</v>
      </c>
      <c r="R34" s="329">
        <v>29.035</v>
      </c>
      <c r="S34" s="346">
        <v>21.984000000000002</v>
      </c>
      <c r="T34" s="349">
        <v>136.369</v>
      </c>
    </row>
    <row r="35" spans="1:20" x14ac:dyDescent="0.25">
      <c r="A35" s="340" t="s">
        <v>344</v>
      </c>
      <c r="B35" s="337">
        <v>38.701000000000001</v>
      </c>
      <c r="C35" s="327">
        <v>68.164000000000001</v>
      </c>
      <c r="D35" s="327">
        <v>41.258000000000003</v>
      </c>
      <c r="E35" s="327">
        <v>32.28</v>
      </c>
      <c r="F35" s="327">
        <v>34.765999999999998</v>
      </c>
      <c r="G35" s="327">
        <v>22.567</v>
      </c>
      <c r="H35" s="343">
        <v>22.884</v>
      </c>
      <c r="I35" s="328">
        <v>189.87200000000001</v>
      </c>
      <c r="J35" s="329">
        <v>21.256</v>
      </c>
      <c r="K35" s="329">
        <v>31.195</v>
      </c>
      <c r="L35" s="329">
        <v>9.5820000000000007</v>
      </c>
      <c r="M35" s="329">
        <v>2.58</v>
      </c>
      <c r="N35" s="346">
        <v>6.1349999999999998</v>
      </c>
      <c r="O35" s="328">
        <v>40.158000000000001</v>
      </c>
      <c r="P35" s="329">
        <v>55.712000000000003</v>
      </c>
      <c r="Q35" s="329">
        <v>53.332999999999998</v>
      </c>
      <c r="R35" s="329">
        <v>63.392000000000003</v>
      </c>
      <c r="S35" s="346">
        <v>48.024999999999999</v>
      </c>
      <c r="T35" s="349">
        <v>260.62</v>
      </c>
    </row>
    <row r="36" spans="1:20" x14ac:dyDescent="0.25">
      <c r="A36" s="340" t="s">
        <v>345</v>
      </c>
      <c r="B36" s="337">
        <v>38.020000000000003</v>
      </c>
      <c r="C36" s="327">
        <v>115.54300000000001</v>
      </c>
      <c r="D36" s="327">
        <v>106.58</v>
      </c>
      <c r="E36" s="327">
        <v>83.45</v>
      </c>
      <c r="F36" s="327">
        <v>69.302999999999997</v>
      </c>
      <c r="G36" s="327">
        <v>52.789000000000001</v>
      </c>
      <c r="H36" s="343">
        <v>29.259</v>
      </c>
      <c r="I36" s="328">
        <v>230.23500000000001</v>
      </c>
      <c r="J36" s="329">
        <v>77.391000000000005</v>
      </c>
      <c r="K36" s="329">
        <v>131.768</v>
      </c>
      <c r="L36" s="329">
        <v>29.591999999999999</v>
      </c>
      <c r="M36" s="329">
        <v>4.1559999999999997</v>
      </c>
      <c r="N36" s="346">
        <v>21.802</v>
      </c>
      <c r="O36" s="328">
        <v>81.605000000000004</v>
      </c>
      <c r="P36" s="329">
        <v>80.525999999999996</v>
      </c>
      <c r="Q36" s="329">
        <v>83.954999999999998</v>
      </c>
      <c r="R36" s="329">
        <v>119.005</v>
      </c>
      <c r="S36" s="346">
        <v>129.85300000000001</v>
      </c>
      <c r="T36" s="349">
        <v>494.94400000000002</v>
      </c>
    </row>
    <row r="37" spans="1:20" x14ac:dyDescent="0.25">
      <c r="A37" s="340" t="s">
        <v>346</v>
      </c>
      <c r="B37" s="337">
        <v>10.787000000000001</v>
      </c>
      <c r="C37" s="327">
        <v>37.662999999999997</v>
      </c>
      <c r="D37" s="327">
        <v>26.102</v>
      </c>
      <c r="E37" s="327">
        <v>22.763000000000002</v>
      </c>
      <c r="F37" s="327">
        <v>23.186</v>
      </c>
      <c r="G37" s="327">
        <v>15.324999999999999</v>
      </c>
      <c r="H37" s="343">
        <v>17.251000000000001</v>
      </c>
      <c r="I37" s="328">
        <v>133.256</v>
      </c>
      <c r="J37" s="329">
        <v>3.4239999999999999</v>
      </c>
      <c r="K37" s="329">
        <v>8.7059999999999995</v>
      </c>
      <c r="L37" s="329">
        <v>4.5940000000000003</v>
      </c>
      <c r="M37" s="329">
        <v>0.20300000000000001</v>
      </c>
      <c r="N37" s="346">
        <v>2.8940000000000001</v>
      </c>
      <c r="O37" s="328">
        <v>22.492999999999999</v>
      </c>
      <c r="P37" s="329">
        <v>27.471</v>
      </c>
      <c r="Q37" s="329">
        <v>23.05</v>
      </c>
      <c r="R37" s="329">
        <v>40.518999999999998</v>
      </c>
      <c r="S37" s="346">
        <v>39.543999999999997</v>
      </c>
      <c r="T37" s="349">
        <v>153.077</v>
      </c>
    </row>
    <row r="38" spans="1:20" x14ac:dyDescent="0.25">
      <c r="A38" s="340" t="s">
        <v>347</v>
      </c>
      <c r="B38" s="337">
        <v>45.703000000000003</v>
      </c>
      <c r="C38" s="327">
        <v>269.459</v>
      </c>
      <c r="D38" s="327">
        <v>259.52499999999998</v>
      </c>
      <c r="E38" s="327">
        <v>212.53100000000001</v>
      </c>
      <c r="F38" s="327">
        <v>183.69</v>
      </c>
      <c r="G38" s="327">
        <v>122.26600000000001</v>
      </c>
      <c r="H38" s="343">
        <v>110.372</v>
      </c>
      <c r="I38" s="328">
        <v>472.15699999999998</v>
      </c>
      <c r="J38" s="329">
        <v>261.96300000000002</v>
      </c>
      <c r="K38" s="329">
        <v>340.42899999999997</v>
      </c>
      <c r="L38" s="329">
        <v>103.94</v>
      </c>
      <c r="M38" s="329">
        <v>1.6</v>
      </c>
      <c r="N38" s="346">
        <v>23.457000000000001</v>
      </c>
      <c r="O38" s="328">
        <v>184.65</v>
      </c>
      <c r="P38" s="329">
        <v>183.66</v>
      </c>
      <c r="Q38" s="329">
        <v>165.81800000000001</v>
      </c>
      <c r="R38" s="329">
        <v>264.02199999999999</v>
      </c>
      <c r="S38" s="346">
        <v>405.39600000000002</v>
      </c>
      <c r="T38" s="349">
        <v>1203.546</v>
      </c>
    </row>
    <row r="39" spans="1:20" x14ac:dyDescent="0.25">
      <c r="A39" s="340" t="s">
        <v>348</v>
      </c>
      <c r="B39" s="337">
        <v>25.292999999999999</v>
      </c>
      <c r="C39" s="327">
        <v>65.114000000000004</v>
      </c>
      <c r="D39" s="327">
        <v>52.503</v>
      </c>
      <c r="E39" s="327">
        <v>35.012</v>
      </c>
      <c r="F39" s="327">
        <v>31.353999999999999</v>
      </c>
      <c r="G39" s="327">
        <v>27.71</v>
      </c>
      <c r="H39" s="343">
        <v>15.657999999999999</v>
      </c>
      <c r="I39" s="328">
        <v>103.22</v>
      </c>
      <c r="J39" s="329">
        <v>8.0329999999999995</v>
      </c>
      <c r="K39" s="329">
        <v>111.373</v>
      </c>
      <c r="L39" s="329">
        <v>7.6580000000000004</v>
      </c>
      <c r="M39" s="329">
        <v>17.407</v>
      </c>
      <c r="N39" s="346">
        <v>4.9530000000000003</v>
      </c>
      <c r="O39" s="328">
        <v>56.457999999999998</v>
      </c>
      <c r="P39" s="329">
        <v>57.606000000000002</v>
      </c>
      <c r="Q39" s="329">
        <v>37.145000000000003</v>
      </c>
      <c r="R39" s="329">
        <v>56.036999999999999</v>
      </c>
      <c r="S39" s="346">
        <v>45.398000000000003</v>
      </c>
      <c r="T39" s="349">
        <v>252.64400000000001</v>
      </c>
    </row>
    <row r="40" spans="1:20" x14ac:dyDescent="0.25">
      <c r="A40" s="340" t="s">
        <v>349</v>
      </c>
      <c r="B40" s="337">
        <v>174.93199999999999</v>
      </c>
      <c r="C40" s="327">
        <v>815.69799999999998</v>
      </c>
      <c r="D40" s="327">
        <v>652.75099999999998</v>
      </c>
      <c r="E40" s="327">
        <v>559.22799999999995</v>
      </c>
      <c r="F40" s="327">
        <v>536.26499999999999</v>
      </c>
      <c r="G40" s="327">
        <v>380.81</v>
      </c>
      <c r="H40" s="343">
        <v>338.863</v>
      </c>
      <c r="I40" s="328">
        <v>1530.0139999999999</v>
      </c>
      <c r="J40" s="329">
        <v>685.28700000000003</v>
      </c>
      <c r="K40" s="329">
        <v>865.33399999999995</v>
      </c>
      <c r="L40" s="329">
        <v>283.37700000000001</v>
      </c>
      <c r="M40" s="329">
        <v>11.348000000000001</v>
      </c>
      <c r="N40" s="346">
        <v>83.186999999999998</v>
      </c>
      <c r="O40" s="328">
        <v>639.37599999999998</v>
      </c>
      <c r="P40" s="329">
        <v>551.33399999999995</v>
      </c>
      <c r="Q40" s="329">
        <v>452.17599999999999</v>
      </c>
      <c r="R40" s="329">
        <v>664.29200000000003</v>
      </c>
      <c r="S40" s="346">
        <v>1151.3689999999999</v>
      </c>
      <c r="T40" s="349">
        <v>3458.547</v>
      </c>
    </row>
    <row r="41" spans="1:20" x14ac:dyDescent="0.25">
      <c r="A41" s="340" t="s">
        <v>350</v>
      </c>
      <c r="B41" s="337">
        <v>132.15299999999999</v>
      </c>
      <c r="C41" s="327">
        <v>372.22300000000001</v>
      </c>
      <c r="D41" s="327">
        <v>280.41899999999998</v>
      </c>
      <c r="E41" s="327">
        <v>218.661</v>
      </c>
      <c r="F41" s="327">
        <v>186.20599999999999</v>
      </c>
      <c r="G41" s="327">
        <v>123.747</v>
      </c>
      <c r="H41" s="343">
        <v>84.287999999999997</v>
      </c>
      <c r="I41" s="328">
        <v>706.27</v>
      </c>
      <c r="J41" s="329">
        <v>471.59</v>
      </c>
      <c r="K41" s="329">
        <v>135.99700000000001</v>
      </c>
      <c r="L41" s="329">
        <v>32.674999999999997</v>
      </c>
      <c r="M41" s="329">
        <v>14.076000000000001</v>
      </c>
      <c r="N41" s="346">
        <v>37.088999999999999</v>
      </c>
      <c r="O41" s="328">
        <v>265.33800000000002</v>
      </c>
      <c r="P41" s="329">
        <v>297.447</v>
      </c>
      <c r="Q41" s="329">
        <v>266.38600000000002</v>
      </c>
      <c r="R41" s="329">
        <v>305.98399999999998</v>
      </c>
      <c r="S41" s="346">
        <v>262.54199999999997</v>
      </c>
      <c r="T41" s="349">
        <v>1397.6969999999999</v>
      </c>
    </row>
    <row r="42" spans="1:20" x14ac:dyDescent="0.25">
      <c r="A42" s="340" t="s">
        <v>351</v>
      </c>
      <c r="B42" s="337">
        <v>23.428000000000001</v>
      </c>
      <c r="C42" s="327">
        <v>40.811999999999998</v>
      </c>
      <c r="D42" s="327">
        <v>21.954000000000001</v>
      </c>
      <c r="E42" s="327">
        <v>12.602</v>
      </c>
      <c r="F42" s="327">
        <v>11.452999999999999</v>
      </c>
      <c r="G42" s="327">
        <v>7.02</v>
      </c>
      <c r="H42" s="343">
        <v>10.913</v>
      </c>
      <c r="I42" s="328">
        <v>94.263000000000005</v>
      </c>
      <c r="J42" s="329">
        <v>8.8119999999999994</v>
      </c>
      <c r="K42" s="329">
        <v>7.5220000000000002</v>
      </c>
      <c r="L42" s="329">
        <v>4.3620000000000001</v>
      </c>
      <c r="M42" s="329">
        <v>7.2839999999999998</v>
      </c>
      <c r="N42" s="346">
        <v>5.9390000000000001</v>
      </c>
      <c r="O42" s="328">
        <v>20.623000000000001</v>
      </c>
      <c r="P42" s="329">
        <v>25.526</v>
      </c>
      <c r="Q42" s="329">
        <v>27.574999999999999</v>
      </c>
      <c r="R42" s="329">
        <v>30.451000000000001</v>
      </c>
      <c r="S42" s="346">
        <v>24.007000000000001</v>
      </c>
      <c r="T42" s="349">
        <v>128.18199999999999</v>
      </c>
    </row>
    <row r="43" spans="1:20" x14ac:dyDescent="0.25">
      <c r="A43" s="340" t="s">
        <v>352</v>
      </c>
      <c r="B43" s="337">
        <v>155.56700000000001</v>
      </c>
      <c r="C43" s="327">
        <v>421.97699999999998</v>
      </c>
      <c r="D43" s="327">
        <v>282.52600000000001</v>
      </c>
      <c r="E43" s="327">
        <v>240.77699999999999</v>
      </c>
      <c r="F43" s="327">
        <v>231.917</v>
      </c>
      <c r="G43" s="327">
        <v>148.51599999999999</v>
      </c>
      <c r="H43" s="343">
        <v>127.227</v>
      </c>
      <c r="I43" s="328">
        <v>1055.067</v>
      </c>
      <c r="J43" s="329">
        <v>379.75299999999999</v>
      </c>
      <c r="K43" s="329">
        <v>78.781000000000006</v>
      </c>
      <c r="L43" s="329">
        <v>40.982999999999997</v>
      </c>
      <c r="M43" s="329">
        <v>4.7949999999999999</v>
      </c>
      <c r="N43" s="346">
        <v>49.128</v>
      </c>
      <c r="O43" s="328">
        <v>342.88200000000001</v>
      </c>
      <c r="P43" s="329">
        <v>360.63200000000001</v>
      </c>
      <c r="Q43" s="329">
        <v>286.41500000000002</v>
      </c>
      <c r="R43" s="329">
        <v>358.52100000000002</v>
      </c>
      <c r="S43" s="346">
        <v>260.05700000000002</v>
      </c>
      <c r="T43" s="349">
        <v>1608.5070000000001</v>
      </c>
    </row>
    <row r="44" spans="1:20" x14ac:dyDescent="0.25">
      <c r="A44" s="340" t="s">
        <v>353</v>
      </c>
      <c r="B44" s="337">
        <v>65.036000000000001</v>
      </c>
      <c r="C44" s="327">
        <v>143.929</v>
      </c>
      <c r="D44" s="327">
        <v>99.9</v>
      </c>
      <c r="E44" s="327">
        <v>73.888999999999996</v>
      </c>
      <c r="F44" s="327">
        <v>67.054000000000002</v>
      </c>
      <c r="G44" s="327">
        <v>39.749000000000002</v>
      </c>
      <c r="H44" s="343">
        <v>30.047999999999998</v>
      </c>
      <c r="I44" s="328">
        <v>299.077</v>
      </c>
      <c r="J44" s="329">
        <v>70.536000000000001</v>
      </c>
      <c r="K44" s="329">
        <v>65.28</v>
      </c>
      <c r="L44" s="329">
        <v>11.356</v>
      </c>
      <c r="M44" s="329">
        <v>37.634999999999998</v>
      </c>
      <c r="N44" s="346">
        <v>35.720999999999997</v>
      </c>
      <c r="O44" s="328">
        <v>105.10599999999999</v>
      </c>
      <c r="P44" s="329">
        <v>114.741</v>
      </c>
      <c r="Q44" s="329">
        <v>99.2</v>
      </c>
      <c r="R44" s="329">
        <v>116.38200000000001</v>
      </c>
      <c r="S44" s="346">
        <v>84.176000000000002</v>
      </c>
      <c r="T44" s="349">
        <v>519.60500000000002</v>
      </c>
    </row>
    <row r="45" spans="1:20" x14ac:dyDescent="0.25">
      <c r="A45" s="340" t="s">
        <v>354</v>
      </c>
      <c r="B45" s="337">
        <v>57.271999999999998</v>
      </c>
      <c r="C45" s="327">
        <v>161.37899999999999</v>
      </c>
      <c r="D45" s="327">
        <v>122.10299999999999</v>
      </c>
      <c r="E45" s="327">
        <v>84.36</v>
      </c>
      <c r="F45" s="327">
        <v>78.790000000000006</v>
      </c>
      <c r="G45" s="327">
        <v>55.247999999999998</v>
      </c>
      <c r="H45" s="343">
        <v>51.456000000000003</v>
      </c>
      <c r="I45" s="328">
        <v>454.38099999999997</v>
      </c>
      <c r="J45" s="329">
        <v>17.800999999999998</v>
      </c>
      <c r="K45" s="329">
        <v>77.358000000000004</v>
      </c>
      <c r="L45" s="329">
        <v>23.701000000000001</v>
      </c>
      <c r="M45" s="329">
        <v>8.0579999999999998</v>
      </c>
      <c r="N45" s="346">
        <v>29.309000000000001</v>
      </c>
      <c r="O45" s="328">
        <v>99.459000000000003</v>
      </c>
      <c r="P45" s="329">
        <v>101.087</v>
      </c>
      <c r="Q45" s="329">
        <v>106.248</v>
      </c>
      <c r="R45" s="329">
        <v>146.85400000000001</v>
      </c>
      <c r="S45" s="346">
        <v>156.96</v>
      </c>
      <c r="T45" s="349">
        <v>610.60799999999995</v>
      </c>
    </row>
    <row r="46" spans="1:20" x14ac:dyDescent="0.25">
      <c r="A46" s="340" t="s">
        <v>355</v>
      </c>
      <c r="B46" s="337">
        <v>133.12899999999999</v>
      </c>
      <c r="C46" s="327">
        <v>420.15800000000002</v>
      </c>
      <c r="D46" s="327">
        <v>277.22699999999998</v>
      </c>
      <c r="E46" s="327">
        <v>212.12899999999999</v>
      </c>
      <c r="F46" s="327">
        <v>231.29400000000001</v>
      </c>
      <c r="G46" s="327">
        <v>156.53200000000001</v>
      </c>
      <c r="H46" s="343">
        <v>173.78800000000001</v>
      </c>
      <c r="I46" s="328">
        <v>1051.7560000000001</v>
      </c>
      <c r="J46" s="329">
        <v>296.49799999999999</v>
      </c>
      <c r="K46" s="329">
        <v>159.97399999999999</v>
      </c>
      <c r="L46" s="329">
        <v>57.212000000000003</v>
      </c>
      <c r="M46" s="329">
        <v>3.8159999999999998</v>
      </c>
      <c r="N46" s="346">
        <v>35.000999999999998</v>
      </c>
      <c r="O46" s="328">
        <v>324.93400000000003</v>
      </c>
      <c r="P46" s="329">
        <v>330.50799999999998</v>
      </c>
      <c r="Q46" s="329">
        <v>271.17399999999998</v>
      </c>
      <c r="R46" s="329">
        <v>348.3</v>
      </c>
      <c r="S46" s="346">
        <v>329.34100000000001</v>
      </c>
      <c r="T46" s="349">
        <v>1604.2570000000001</v>
      </c>
    </row>
    <row r="47" spans="1:20" x14ac:dyDescent="0.25">
      <c r="A47" s="340" t="s">
        <v>356</v>
      </c>
      <c r="B47" s="337">
        <v>8.968</v>
      </c>
      <c r="C47" s="327">
        <v>35.261000000000003</v>
      </c>
      <c r="D47" s="327">
        <v>24.963999999999999</v>
      </c>
      <c r="E47" s="327">
        <v>26.309000000000001</v>
      </c>
      <c r="F47" s="327">
        <v>26.675999999999998</v>
      </c>
      <c r="G47" s="327">
        <v>18.393999999999998</v>
      </c>
      <c r="H47" s="343">
        <v>15.577999999999999</v>
      </c>
      <c r="I47" s="328">
        <v>99.075999999999993</v>
      </c>
      <c r="J47" s="329">
        <v>12.787000000000001</v>
      </c>
      <c r="K47" s="329">
        <v>32.746000000000002</v>
      </c>
      <c r="L47" s="329">
        <v>5.3739999999999997</v>
      </c>
      <c r="M47" s="329">
        <v>0.92900000000000005</v>
      </c>
      <c r="N47" s="346">
        <v>5.2380000000000004</v>
      </c>
      <c r="O47" s="328">
        <v>33.302</v>
      </c>
      <c r="P47" s="329">
        <v>30.001000000000001</v>
      </c>
      <c r="Q47" s="329">
        <v>24.105</v>
      </c>
      <c r="R47" s="329">
        <v>31.669</v>
      </c>
      <c r="S47" s="346">
        <v>37.073</v>
      </c>
      <c r="T47" s="349">
        <v>156.15</v>
      </c>
    </row>
    <row r="48" spans="1:20" x14ac:dyDescent="0.25">
      <c r="A48" s="340" t="s">
        <v>357</v>
      </c>
      <c r="B48" s="337">
        <v>55.828000000000003</v>
      </c>
      <c r="C48" s="327">
        <v>146.792</v>
      </c>
      <c r="D48" s="327">
        <v>119.41800000000001</v>
      </c>
      <c r="E48" s="327">
        <v>92.105999999999995</v>
      </c>
      <c r="F48" s="327">
        <v>86.5</v>
      </c>
      <c r="G48" s="327">
        <v>50.737000000000002</v>
      </c>
      <c r="H48" s="343">
        <v>35.457999999999998</v>
      </c>
      <c r="I48" s="328">
        <v>283.36099999999999</v>
      </c>
      <c r="J48" s="329">
        <v>241.00800000000001</v>
      </c>
      <c r="K48" s="329">
        <v>38.838000000000001</v>
      </c>
      <c r="L48" s="329">
        <v>9.2720000000000002</v>
      </c>
      <c r="M48" s="329">
        <v>2.5499999999999998</v>
      </c>
      <c r="N48" s="346">
        <v>11.81</v>
      </c>
      <c r="O48" s="328">
        <v>126.271</v>
      </c>
      <c r="P48" s="329">
        <v>120.176</v>
      </c>
      <c r="Q48" s="329">
        <v>111.43</v>
      </c>
      <c r="R48" s="329">
        <v>126.297</v>
      </c>
      <c r="S48" s="346">
        <v>102.66500000000001</v>
      </c>
      <c r="T48" s="349">
        <v>586.83900000000006</v>
      </c>
    </row>
    <row r="49" spans="1:20" x14ac:dyDescent="0.25">
      <c r="A49" s="340" t="s">
        <v>358</v>
      </c>
      <c r="B49" s="337">
        <v>17.574000000000002</v>
      </c>
      <c r="C49" s="327">
        <v>24.504000000000001</v>
      </c>
      <c r="D49" s="327">
        <v>17.167000000000002</v>
      </c>
      <c r="E49" s="327">
        <v>13.702</v>
      </c>
      <c r="F49" s="327">
        <v>12.664999999999999</v>
      </c>
      <c r="G49" s="327">
        <v>10.999000000000001</v>
      </c>
      <c r="H49" s="343">
        <v>12.103</v>
      </c>
      <c r="I49" s="328">
        <v>82.227000000000004</v>
      </c>
      <c r="J49" s="329">
        <v>5.3890000000000002</v>
      </c>
      <c r="K49" s="329">
        <v>4.3159999999999998</v>
      </c>
      <c r="L49" s="329">
        <v>2.036</v>
      </c>
      <c r="M49" s="329">
        <v>13.009</v>
      </c>
      <c r="N49" s="346">
        <v>1.7370000000000001</v>
      </c>
      <c r="O49" s="328">
        <v>19.908999999999999</v>
      </c>
      <c r="P49" s="329">
        <v>26.425999999999998</v>
      </c>
      <c r="Q49" s="329">
        <v>24.282</v>
      </c>
      <c r="R49" s="329">
        <v>22.859000000000002</v>
      </c>
      <c r="S49" s="346">
        <v>15.238</v>
      </c>
      <c r="T49" s="349">
        <v>108.714</v>
      </c>
    </row>
    <row r="50" spans="1:20" x14ac:dyDescent="0.25">
      <c r="A50" s="340" t="s">
        <v>359</v>
      </c>
      <c r="B50" s="337">
        <v>87.346000000000004</v>
      </c>
      <c r="C50" s="327">
        <v>244.49100000000001</v>
      </c>
      <c r="D50" s="327">
        <v>175.17500000000001</v>
      </c>
      <c r="E50" s="327">
        <v>136.988</v>
      </c>
      <c r="F50" s="327">
        <v>119.358</v>
      </c>
      <c r="G50" s="327">
        <v>74.347999999999999</v>
      </c>
      <c r="H50" s="343">
        <v>49.256</v>
      </c>
      <c r="I50" s="328">
        <v>535.66700000000003</v>
      </c>
      <c r="J50" s="329">
        <v>252.92099999999999</v>
      </c>
      <c r="K50" s="329">
        <v>59.622999999999998</v>
      </c>
      <c r="L50" s="329">
        <v>15.791</v>
      </c>
      <c r="M50" s="329">
        <v>3.7309999999999999</v>
      </c>
      <c r="N50" s="346">
        <v>19.228999999999999</v>
      </c>
      <c r="O50" s="328">
        <v>174.518</v>
      </c>
      <c r="P50" s="329">
        <v>180.09</v>
      </c>
      <c r="Q50" s="329">
        <v>171.21600000000001</v>
      </c>
      <c r="R50" s="329">
        <v>213.43100000000001</v>
      </c>
      <c r="S50" s="346">
        <v>147.70699999999999</v>
      </c>
      <c r="T50" s="349">
        <v>886.96199999999999</v>
      </c>
    </row>
    <row r="51" spans="1:20" x14ac:dyDescent="0.25">
      <c r="A51" s="340" t="s">
        <v>360</v>
      </c>
      <c r="B51" s="337">
        <v>364.24299999999999</v>
      </c>
      <c r="C51" s="327">
        <v>1130.6859999999999</v>
      </c>
      <c r="D51" s="327">
        <v>816.03099999999995</v>
      </c>
      <c r="E51" s="327">
        <v>599.89200000000005</v>
      </c>
      <c r="F51" s="327">
        <v>449.75099999999998</v>
      </c>
      <c r="G51" s="327">
        <v>255.64</v>
      </c>
      <c r="H51" s="343">
        <v>188.142</v>
      </c>
      <c r="I51" s="328">
        <v>1423.374</v>
      </c>
      <c r="J51" s="329">
        <v>769.30700000000002</v>
      </c>
      <c r="K51" s="329">
        <v>1358.404</v>
      </c>
      <c r="L51" s="329">
        <v>167.40100000000001</v>
      </c>
      <c r="M51" s="329">
        <v>14.282999999999999</v>
      </c>
      <c r="N51" s="346">
        <v>71.616</v>
      </c>
      <c r="O51" s="328">
        <v>594.27200000000005</v>
      </c>
      <c r="P51" s="329">
        <v>695.52700000000004</v>
      </c>
      <c r="Q51" s="329">
        <v>666.23500000000001</v>
      </c>
      <c r="R51" s="329">
        <v>937.21799999999996</v>
      </c>
      <c r="S51" s="346">
        <v>911.13300000000004</v>
      </c>
      <c r="T51" s="349">
        <v>3804.3850000000002</v>
      </c>
    </row>
    <row r="52" spans="1:20" x14ac:dyDescent="0.25">
      <c r="A52" s="340" t="s">
        <v>361</v>
      </c>
      <c r="B52" s="337">
        <v>52.814999999999998</v>
      </c>
      <c r="C52" s="327">
        <v>93.468999999999994</v>
      </c>
      <c r="D52" s="327">
        <v>61.432000000000002</v>
      </c>
      <c r="E52" s="327">
        <v>39.241</v>
      </c>
      <c r="F52" s="327">
        <v>29.122</v>
      </c>
      <c r="G52" s="327">
        <v>16.375</v>
      </c>
      <c r="H52" s="343">
        <v>12.47</v>
      </c>
      <c r="I52" s="328">
        <v>218.583</v>
      </c>
      <c r="J52" s="329">
        <v>6.8739999999999997</v>
      </c>
      <c r="K52" s="329">
        <v>54.441000000000003</v>
      </c>
      <c r="L52" s="329">
        <v>9.7919999999999998</v>
      </c>
      <c r="M52" s="329">
        <v>4.3520000000000003</v>
      </c>
      <c r="N52" s="346">
        <v>10.882</v>
      </c>
      <c r="O52" s="328">
        <v>43.161000000000001</v>
      </c>
      <c r="P52" s="329">
        <v>48.267000000000003</v>
      </c>
      <c r="Q52" s="329">
        <v>53.892000000000003</v>
      </c>
      <c r="R52" s="329">
        <v>81.085999999999999</v>
      </c>
      <c r="S52" s="346">
        <v>78.518000000000001</v>
      </c>
      <c r="T52" s="349">
        <v>304.92399999999998</v>
      </c>
    </row>
    <row r="53" spans="1:20" x14ac:dyDescent="0.25">
      <c r="A53" s="340" t="s">
        <v>362</v>
      </c>
      <c r="B53" s="337">
        <v>8.5</v>
      </c>
      <c r="C53" s="327">
        <v>19.669</v>
      </c>
      <c r="D53" s="327">
        <v>12.108000000000001</v>
      </c>
      <c r="E53" s="327">
        <v>10.356</v>
      </c>
      <c r="F53" s="327">
        <v>12.026</v>
      </c>
      <c r="G53" s="327">
        <v>5.625</v>
      </c>
      <c r="H53" s="343">
        <v>8.1880000000000006</v>
      </c>
      <c r="I53" s="328">
        <v>67.19</v>
      </c>
      <c r="J53" s="329">
        <v>1.9810000000000001</v>
      </c>
      <c r="K53" s="329">
        <v>1.79</v>
      </c>
      <c r="L53" s="329">
        <v>1.3859999999999999</v>
      </c>
      <c r="M53" s="329">
        <v>1.996</v>
      </c>
      <c r="N53" s="346">
        <v>2.129</v>
      </c>
      <c r="O53" s="328">
        <v>14.339</v>
      </c>
      <c r="P53" s="329">
        <v>16.488</v>
      </c>
      <c r="Q53" s="329">
        <v>14.182</v>
      </c>
      <c r="R53" s="329">
        <v>20.013999999999999</v>
      </c>
      <c r="S53" s="346">
        <v>11.449</v>
      </c>
      <c r="T53" s="349">
        <v>76.471999999999994</v>
      </c>
    </row>
    <row r="54" spans="1:20" x14ac:dyDescent="0.25">
      <c r="A54" s="340" t="s">
        <v>363</v>
      </c>
      <c r="B54" s="337">
        <v>87.162000000000006</v>
      </c>
      <c r="C54" s="327">
        <v>288.99299999999999</v>
      </c>
      <c r="D54" s="327">
        <v>225.89099999999999</v>
      </c>
      <c r="E54" s="327">
        <v>172.626</v>
      </c>
      <c r="F54" s="327">
        <v>142.535</v>
      </c>
      <c r="G54" s="327">
        <v>88.054000000000002</v>
      </c>
      <c r="H54" s="343">
        <v>70.942999999999998</v>
      </c>
      <c r="I54" s="328">
        <v>560.79700000000003</v>
      </c>
      <c r="J54" s="329">
        <v>306.71899999999999</v>
      </c>
      <c r="K54" s="329">
        <v>112.822</v>
      </c>
      <c r="L54" s="329">
        <v>57.892000000000003</v>
      </c>
      <c r="M54" s="329">
        <v>1.752</v>
      </c>
      <c r="N54" s="346">
        <v>36.222000000000001</v>
      </c>
      <c r="O54" s="328">
        <v>158.43700000000001</v>
      </c>
      <c r="P54" s="329">
        <v>168.298</v>
      </c>
      <c r="Q54" s="329">
        <v>169.071</v>
      </c>
      <c r="R54" s="329">
        <v>242.58500000000001</v>
      </c>
      <c r="S54" s="346">
        <v>337.81299999999999</v>
      </c>
      <c r="T54" s="349">
        <v>1076.204</v>
      </c>
    </row>
    <row r="55" spans="1:20" x14ac:dyDescent="0.25">
      <c r="A55" s="340" t="s">
        <v>364</v>
      </c>
      <c r="B55" s="337">
        <v>112.00700000000001</v>
      </c>
      <c r="C55" s="327">
        <v>316.87900000000002</v>
      </c>
      <c r="D55" s="327">
        <v>213.18</v>
      </c>
      <c r="E55" s="327">
        <v>144.79599999999999</v>
      </c>
      <c r="F55" s="327">
        <v>130.708</v>
      </c>
      <c r="G55" s="327">
        <v>88.254999999999995</v>
      </c>
      <c r="H55" s="343">
        <v>80.364999999999995</v>
      </c>
      <c r="I55" s="328">
        <v>699.35400000000004</v>
      </c>
      <c r="J55" s="329">
        <v>75.162000000000006</v>
      </c>
      <c r="K55" s="329">
        <v>143.40100000000001</v>
      </c>
      <c r="L55" s="329">
        <v>89.897000000000006</v>
      </c>
      <c r="M55" s="329">
        <v>13.365</v>
      </c>
      <c r="N55" s="346">
        <v>65.010999999999996</v>
      </c>
      <c r="O55" s="328">
        <v>144.17099999999999</v>
      </c>
      <c r="P55" s="329">
        <v>164.16</v>
      </c>
      <c r="Q55" s="329">
        <v>157.67699999999999</v>
      </c>
      <c r="R55" s="329">
        <v>243.846</v>
      </c>
      <c r="S55" s="346">
        <v>376.33600000000001</v>
      </c>
      <c r="T55" s="349">
        <v>1086.19</v>
      </c>
    </row>
    <row r="56" spans="1:20" x14ac:dyDescent="0.25">
      <c r="A56" s="340" t="s">
        <v>365</v>
      </c>
      <c r="B56" s="337">
        <v>19.942</v>
      </c>
      <c r="C56" s="327">
        <v>45.991999999999997</v>
      </c>
      <c r="D56" s="327">
        <v>33.707000000000001</v>
      </c>
      <c r="E56" s="327">
        <v>30.071999999999999</v>
      </c>
      <c r="F56" s="327">
        <v>27.922000000000001</v>
      </c>
      <c r="G56" s="327">
        <v>19.669</v>
      </c>
      <c r="H56" s="343">
        <v>15.782999999999999</v>
      </c>
      <c r="I56" s="328">
        <v>170.90199999999999</v>
      </c>
      <c r="J56" s="329">
        <v>14.69</v>
      </c>
      <c r="K56" s="329">
        <v>2.1859999999999999</v>
      </c>
      <c r="L56" s="329">
        <v>2.0099999999999998</v>
      </c>
      <c r="M56" s="329">
        <v>0.51500000000000001</v>
      </c>
      <c r="N56" s="346">
        <v>2.7839999999999998</v>
      </c>
      <c r="O56" s="328">
        <v>61.226999999999997</v>
      </c>
      <c r="P56" s="329">
        <v>46.302999999999997</v>
      </c>
      <c r="Q56" s="329">
        <v>28.716999999999999</v>
      </c>
      <c r="R56" s="329">
        <v>31.161999999999999</v>
      </c>
      <c r="S56" s="346">
        <v>25.678000000000001</v>
      </c>
      <c r="T56" s="349">
        <v>193.08699999999999</v>
      </c>
    </row>
    <row r="57" spans="1:20" x14ac:dyDescent="0.25">
      <c r="A57" s="340" t="s">
        <v>366</v>
      </c>
      <c r="B57" s="337">
        <v>88.28</v>
      </c>
      <c r="C57" s="327">
        <v>205.60400000000001</v>
      </c>
      <c r="D57" s="327">
        <v>139.01499999999999</v>
      </c>
      <c r="E57" s="327">
        <v>114.916</v>
      </c>
      <c r="F57" s="327">
        <v>96.468999999999994</v>
      </c>
      <c r="G57" s="327">
        <v>70.093999999999994</v>
      </c>
      <c r="H57" s="343">
        <v>74.715000000000003</v>
      </c>
      <c r="I57" s="328">
        <v>572.57500000000005</v>
      </c>
      <c r="J57" s="329">
        <v>98.703999999999994</v>
      </c>
      <c r="K57" s="329">
        <v>67.912000000000006</v>
      </c>
      <c r="L57" s="329">
        <v>25.936</v>
      </c>
      <c r="M57" s="329">
        <v>8.375</v>
      </c>
      <c r="N57" s="346">
        <v>15.590999999999999</v>
      </c>
      <c r="O57" s="328">
        <v>132.94999999999999</v>
      </c>
      <c r="P57" s="329">
        <v>166.26599999999999</v>
      </c>
      <c r="Q57" s="329">
        <v>153.38900000000001</v>
      </c>
      <c r="R57" s="329">
        <v>185.393</v>
      </c>
      <c r="S57" s="346">
        <v>151.095</v>
      </c>
      <c r="T57" s="349">
        <v>789.09299999999996</v>
      </c>
    </row>
    <row r="58" spans="1:20" ht="15.75" thickBot="1" x14ac:dyDescent="0.3">
      <c r="A58" s="341" t="s">
        <v>367</v>
      </c>
      <c r="B58" s="338">
        <v>12.897</v>
      </c>
      <c r="C58" s="330">
        <v>14.715</v>
      </c>
      <c r="D58" s="330">
        <v>9.4429999999999996</v>
      </c>
      <c r="E58" s="330">
        <v>9.7639999999999993</v>
      </c>
      <c r="F58" s="330">
        <v>9.1809999999999992</v>
      </c>
      <c r="G58" s="330">
        <v>4.3970000000000002</v>
      </c>
      <c r="H58" s="344">
        <v>5.367</v>
      </c>
      <c r="I58" s="331">
        <v>53.484999999999999</v>
      </c>
      <c r="J58" s="332">
        <v>1.5820000000000001</v>
      </c>
      <c r="K58" s="332">
        <v>7.42</v>
      </c>
      <c r="L58" s="332">
        <v>0.69099999999999995</v>
      </c>
      <c r="M58" s="332">
        <v>0.995</v>
      </c>
      <c r="N58" s="347">
        <v>1.591</v>
      </c>
      <c r="O58" s="331">
        <v>14.303000000000001</v>
      </c>
      <c r="P58" s="332">
        <v>14.105</v>
      </c>
      <c r="Q58" s="332">
        <v>8.9640000000000004</v>
      </c>
      <c r="R58" s="332">
        <v>16.231000000000002</v>
      </c>
      <c r="S58" s="347">
        <v>12.161</v>
      </c>
      <c r="T58" s="350">
        <v>65.763999999999996</v>
      </c>
    </row>
    <row r="60" spans="1:20" x14ac:dyDescent="0.25">
      <c r="A60" s="76"/>
      <c r="B60" s="77"/>
      <c r="C60" s="77"/>
      <c r="D60" s="77"/>
      <c r="E60" s="77"/>
      <c r="F60" s="77"/>
      <c r="G60" s="77"/>
      <c r="H60" s="77"/>
      <c r="T60" s="77"/>
    </row>
    <row r="61" spans="1:20" x14ac:dyDescent="0.25">
      <c r="A61" s="63" t="s">
        <v>368</v>
      </c>
      <c r="T61" s="63"/>
    </row>
    <row r="62" spans="1:20" x14ac:dyDescent="0.25">
      <c r="A62" s="63" t="s">
        <v>369</v>
      </c>
      <c r="T62" s="63"/>
    </row>
  </sheetData>
  <mergeCells count="4">
    <mergeCell ref="A5:A6"/>
    <mergeCell ref="B5:H5"/>
    <mergeCell ref="I5:N5"/>
    <mergeCell ref="O5:S5"/>
  </mergeCells>
  <hyperlinks>
    <hyperlink ref="A2" location="'Appendix Table Menu'!A1" display="'Appendix Table Menu'!A1" xr:uid="{9A12D320-6767-41F0-9A87-F7EFA32EEFD9}"/>
  </hyperlinks>
  <pageMargins left="0.7" right="0.7" top="0.75" bottom="0.75" header="0.3" footer="0.3"/>
  <pageSetup orientation="portrait" horizontalDpi="200" verticalDpi="200" copies="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0F7DF-533E-49DB-80E1-E89ADC934030}">
  <sheetPr>
    <tabColor rgb="FF806000"/>
  </sheetPr>
  <dimension ref="A1:T61"/>
  <sheetViews>
    <sheetView topLeftCell="A32" workbookViewId="0">
      <selection activeCell="N6" sqref="N6"/>
    </sheetView>
  </sheetViews>
  <sheetFormatPr defaultColWidth="8.85546875" defaultRowHeight="15" x14ac:dyDescent="0.25"/>
  <cols>
    <col min="1" max="1" width="22.42578125" customWidth="1"/>
    <col min="13" max="13" width="11.5703125" customWidth="1"/>
    <col min="14" max="14" width="14" customWidth="1"/>
    <col min="15" max="15" width="11.7109375" customWidth="1"/>
    <col min="16" max="16" width="16.7109375" customWidth="1"/>
    <col min="17" max="17" width="15.7109375" customWidth="1"/>
    <col min="18" max="18" width="15.28515625" customWidth="1"/>
    <col min="19" max="19" width="15.42578125" customWidth="1"/>
    <col min="20" max="20" width="11.85546875" customWidth="1"/>
  </cols>
  <sheetData>
    <row r="1" spans="1:20" ht="21" x14ac:dyDescent="0.35">
      <c r="A1" s="57" t="s">
        <v>370</v>
      </c>
    </row>
    <row r="2" spans="1:20" x14ac:dyDescent="0.25">
      <c r="A2" s="370" t="s">
        <v>71</v>
      </c>
    </row>
    <row r="3" spans="1:20" x14ac:dyDescent="0.25">
      <c r="A3" s="47"/>
    </row>
    <row r="4" spans="1:20" ht="15.75" thickBot="1" x14ac:dyDescent="0.3">
      <c r="A4" t="s">
        <v>121</v>
      </c>
    </row>
    <row r="5" spans="1:20" x14ac:dyDescent="0.25">
      <c r="A5" s="636" t="s">
        <v>303</v>
      </c>
      <c r="B5" s="633" t="s">
        <v>111</v>
      </c>
      <c r="C5" s="634"/>
      <c r="D5" s="634"/>
      <c r="E5" s="634"/>
      <c r="F5" s="634"/>
      <c r="G5" s="634"/>
      <c r="H5" s="635"/>
      <c r="I5" s="634" t="s">
        <v>304</v>
      </c>
      <c r="J5" s="634"/>
      <c r="K5" s="634"/>
      <c r="L5" s="634"/>
      <c r="M5" s="634"/>
      <c r="N5" s="635"/>
      <c r="O5" s="634" t="s">
        <v>166</v>
      </c>
      <c r="P5" s="634"/>
      <c r="Q5" s="634"/>
      <c r="R5" s="634"/>
      <c r="S5" s="635"/>
      <c r="T5" s="638" t="s">
        <v>78</v>
      </c>
    </row>
    <row r="6" spans="1:20" ht="64.5" customHeight="1" x14ac:dyDescent="0.25">
      <c r="A6" s="637"/>
      <c r="B6" s="433" t="s">
        <v>80</v>
      </c>
      <c r="C6" s="434" t="s">
        <v>305</v>
      </c>
      <c r="D6" s="434" t="s">
        <v>306</v>
      </c>
      <c r="E6" s="434" t="s">
        <v>307</v>
      </c>
      <c r="F6" s="434" t="s">
        <v>308</v>
      </c>
      <c r="G6" s="434" t="s">
        <v>309</v>
      </c>
      <c r="H6" s="435" t="s">
        <v>133</v>
      </c>
      <c r="I6" s="433" t="s">
        <v>89</v>
      </c>
      <c r="J6" s="434" t="s">
        <v>90</v>
      </c>
      <c r="K6" s="434" t="s">
        <v>91</v>
      </c>
      <c r="L6" s="434" t="s">
        <v>92</v>
      </c>
      <c r="M6" s="434" t="s">
        <v>310</v>
      </c>
      <c r="N6" s="431" t="s">
        <v>311</v>
      </c>
      <c r="O6" s="433" t="s">
        <v>371</v>
      </c>
      <c r="P6" s="434" t="s">
        <v>312</v>
      </c>
      <c r="Q6" s="434" t="s">
        <v>313</v>
      </c>
      <c r="R6" s="434" t="s">
        <v>314</v>
      </c>
      <c r="S6" s="436" t="s">
        <v>173</v>
      </c>
      <c r="T6" s="639"/>
    </row>
    <row r="7" spans="1:20" x14ac:dyDescent="0.25">
      <c r="A7" s="259" t="s">
        <v>316</v>
      </c>
      <c r="B7" s="390">
        <v>84.8</v>
      </c>
      <c r="C7" s="391">
        <v>61.5</v>
      </c>
      <c r="D7" s="391">
        <v>41.7</v>
      </c>
      <c r="E7" s="392">
        <v>31.4</v>
      </c>
      <c r="F7" s="392">
        <v>25.1</v>
      </c>
      <c r="G7" s="392">
        <v>20.7</v>
      </c>
      <c r="H7" s="393">
        <v>23.5</v>
      </c>
      <c r="I7" s="394">
        <v>27.8</v>
      </c>
      <c r="J7" s="395">
        <v>57.7</v>
      </c>
      <c r="K7" s="396">
        <v>51.9</v>
      </c>
      <c r="L7" s="392">
        <v>39.200000000000003</v>
      </c>
      <c r="M7" s="392">
        <v>43.1</v>
      </c>
      <c r="N7" s="397">
        <v>51.2</v>
      </c>
      <c r="O7" s="394">
        <v>63.9</v>
      </c>
      <c r="P7" s="398">
        <v>52.8</v>
      </c>
      <c r="Q7" s="391">
        <v>46.6</v>
      </c>
      <c r="R7" s="392">
        <v>37.6</v>
      </c>
      <c r="S7" s="399">
        <v>20.9</v>
      </c>
      <c r="T7" s="400">
        <v>35.799999999999997</v>
      </c>
    </row>
    <row r="8" spans="1:20" x14ac:dyDescent="0.25">
      <c r="A8" s="193" t="s">
        <v>317</v>
      </c>
      <c r="B8" s="300">
        <v>79.367000000000004</v>
      </c>
      <c r="C8" s="297">
        <v>54.600190000000005</v>
      </c>
      <c r="D8" s="297">
        <v>39.409400000000005</v>
      </c>
      <c r="E8" s="297">
        <v>27.434020000000004</v>
      </c>
      <c r="F8" s="297">
        <v>22.377009999999999</v>
      </c>
      <c r="G8" s="297">
        <v>17.401420000000002</v>
      </c>
      <c r="H8" s="302">
        <v>15.11458</v>
      </c>
      <c r="I8" s="300">
        <v>22.935660000000002</v>
      </c>
      <c r="J8" s="297">
        <v>49.258979999999994</v>
      </c>
      <c r="K8" s="297">
        <v>50.28231000000001</v>
      </c>
      <c r="L8" s="297">
        <v>39.166060000000002</v>
      </c>
      <c r="M8" s="297">
        <v>21.765529999999998</v>
      </c>
      <c r="N8" s="302">
        <v>38.846170000000001</v>
      </c>
      <c r="O8" s="300">
        <v>58.819949999999999</v>
      </c>
      <c r="P8" s="297">
        <v>42.88767</v>
      </c>
      <c r="Q8" s="298">
        <v>37.199620000000003</v>
      </c>
      <c r="R8" s="298">
        <v>27.949279999999998</v>
      </c>
      <c r="S8" s="302">
        <v>13.939100000000003</v>
      </c>
      <c r="T8" s="304">
        <v>79.367000000000004</v>
      </c>
    </row>
    <row r="9" spans="1:20" x14ac:dyDescent="0.25">
      <c r="A9" s="193" t="s">
        <v>318</v>
      </c>
      <c r="B9" s="300">
        <v>87.728660000000005</v>
      </c>
      <c r="C9" s="297">
        <v>51.672560000000004</v>
      </c>
      <c r="D9" s="297">
        <v>43.913969999999999</v>
      </c>
      <c r="E9" s="297">
        <v>23.432269999999999</v>
      </c>
      <c r="F9" s="297">
        <v>24.360279999999999</v>
      </c>
      <c r="G9" s="297">
        <v>21.912520000000001</v>
      </c>
      <c r="H9" s="302">
        <v>25.742520000000003</v>
      </c>
      <c r="I9" s="300">
        <v>29.453549999999996</v>
      </c>
      <c r="J9" s="297">
        <v>45.320510000000006</v>
      </c>
      <c r="K9" s="297">
        <v>50.963819999999991</v>
      </c>
      <c r="L9" s="297">
        <v>33.461770000000001</v>
      </c>
      <c r="M9" s="297">
        <v>40.101379999999999</v>
      </c>
      <c r="N9" s="302">
        <v>59.316809999999997</v>
      </c>
      <c r="O9" s="300">
        <v>50.324170000000002</v>
      </c>
      <c r="P9" s="297">
        <v>62.125929999999997</v>
      </c>
      <c r="Q9" s="297">
        <v>51.981030000000004</v>
      </c>
      <c r="R9" s="297">
        <v>35.561319999999995</v>
      </c>
      <c r="S9" s="302">
        <v>21.877369999999996</v>
      </c>
      <c r="T9" s="304">
        <v>87.728660000000005</v>
      </c>
    </row>
    <row r="10" spans="1:20" x14ac:dyDescent="0.25">
      <c r="A10" s="193" t="s">
        <v>319</v>
      </c>
      <c r="B10" s="300">
        <v>86.164100000000005</v>
      </c>
      <c r="C10" s="297">
        <v>60.869810000000001</v>
      </c>
      <c r="D10" s="297">
        <v>42.506239999999998</v>
      </c>
      <c r="E10" s="297">
        <v>32.648150000000001</v>
      </c>
      <c r="F10" s="297">
        <v>24.173239999999996</v>
      </c>
      <c r="G10" s="297">
        <v>17.682220000000004</v>
      </c>
      <c r="H10" s="302">
        <v>19.042899999999996</v>
      </c>
      <c r="I10" s="300">
        <v>28.144009999999998</v>
      </c>
      <c r="J10" s="297">
        <v>64.844600000000014</v>
      </c>
      <c r="K10" s="297">
        <v>44.236699999999999</v>
      </c>
      <c r="L10" s="297">
        <v>38.102020000000003</v>
      </c>
      <c r="M10" s="297">
        <v>42.334479999999999</v>
      </c>
      <c r="N10" s="302">
        <v>52.271730000000005</v>
      </c>
      <c r="O10" s="300">
        <v>54.932500000000005</v>
      </c>
      <c r="P10" s="297">
        <v>49.894030000000001</v>
      </c>
      <c r="Q10" s="297">
        <v>44.871209999999998</v>
      </c>
      <c r="R10" s="297">
        <v>37.331859999999992</v>
      </c>
      <c r="S10" s="302">
        <v>20.386579999999999</v>
      </c>
      <c r="T10" s="304">
        <v>86.164100000000005</v>
      </c>
    </row>
    <row r="11" spans="1:20" x14ac:dyDescent="0.25">
      <c r="A11" s="193" t="s">
        <v>320</v>
      </c>
      <c r="B11" s="300">
        <v>84.458980000000011</v>
      </c>
      <c r="C11" s="297">
        <v>59.096020000000003</v>
      </c>
      <c r="D11" s="297">
        <v>38.508450000000003</v>
      </c>
      <c r="E11" s="297">
        <v>30.378689999999999</v>
      </c>
      <c r="F11" s="297">
        <v>25.416399999999996</v>
      </c>
      <c r="G11" s="297">
        <v>17.237729999999996</v>
      </c>
      <c r="H11" s="302">
        <v>20.663209999999999</v>
      </c>
      <c r="I11" s="300">
        <v>28.613449999999997</v>
      </c>
      <c r="J11" s="297">
        <v>54.780589999999997</v>
      </c>
      <c r="K11" s="297">
        <v>43.522660000000002</v>
      </c>
      <c r="L11" s="297">
        <v>41.584410000000005</v>
      </c>
      <c r="M11" s="297">
        <v>55.960830000000009</v>
      </c>
      <c r="N11" s="302">
        <v>49.804499999999997</v>
      </c>
      <c r="O11" s="300">
        <v>59.837610000000005</v>
      </c>
      <c r="P11" s="297">
        <v>45.166430000000005</v>
      </c>
      <c r="Q11" s="297">
        <v>42.022590000000001</v>
      </c>
      <c r="R11" s="297">
        <v>32.267999999999994</v>
      </c>
      <c r="S11" s="302">
        <v>14.05054</v>
      </c>
      <c r="T11" s="304">
        <v>84.458980000000011</v>
      </c>
    </row>
    <row r="12" spans="1:20" x14ac:dyDescent="0.25">
      <c r="A12" s="193" t="s">
        <v>321</v>
      </c>
      <c r="B12" s="300">
        <v>89.995580000000004</v>
      </c>
      <c r="C12" s="297">
        <v>74.135919999999999</v>
      </c>
      <c r="D12" s="297">
        <v>54.738620000000004</v>
      </c>
      <c r="E12" s="297">
        <v>42.694099999999999</v>
      </c>
      <c r="F12" s="297">
        <v>32.201840000000004</v>
      </c>
      <c r="G12" s="297">
        <v>26.667899999999999</v>
      </c>
      <c r="H12" s="302">
        <v>27.744979999999998</v>
      </c>
      <c r="I12" s="300">
        <v>36.766149999999996</v>
      </c>
      <c r="J12" s="297">
        <v>63.196689999999997</v>
      </c>
      <c r="K12" s="297">
        <v>55.918570000000003</v>
      </c>
      <c r="L12" s="297">
        <v>39.816459999999999</v>
      </c>
      <c r="M12" s="297">
        <v>43.169559999999997</v>
      </c>
      <c r="N12" s="302">
        <v>54.836299999999994</v>
      </c>
      <c r="O12" s="300">
        <v>70.450860000000006</v>
      </c>
      <c r="P12" s="297">
        <v>63.355230000000006</v>
      </c>
      <c r="Q12" s="297">
        <v>59.164419999999993</v>
      </c>
      <c r="R12" s="297">
        <v>51.612480000000005</v>
      </c>
      <c r="S12" s="302">
        <v>32.549050000000001</v>
      </c>
      <c r="T12" s="304">
        <v>89.995580000000004</v>
      </c>
    </row>
    <row r="13" spans="1:20" x14ac:dyDescent="0.25">
      <c r="A13" s="193" t="s">
        <v>322</v>
      </c>
      <c r="B13" s="300">
        <v>86.889170000000007</v>
      </c>
      <c r="C13" s="297">
        <v>57.902340000000009</v>
      </c>
      <c r="D13" s="297">
        <v>35.945479999999996</v>
      </c>
      <c r="E13" s="297">
        <v>26.467929999999996</v>
      </c>
      <c r="F13" s="297">
        <v>21.477199999999996</v>
      </c>
      <c r="G13" s="297">
        <v>16.803800000000003</v>
      </c>
      <c r="H13" s="302">
        <v>22.427050000000005</v>
      </c>
      <c r="I13" s="300">
        <v>28.559909999999999</v>
      </c>
      <c r="J13" s="297">
        <v>56.102990000000005</v>
      </c>
      <c r="K13" s="297">
        <v>49.651150000000001</v>
      </c>
      <c r="L13" s="297">
        <v>36.319159999999997</v>
      </c>
      <c r="M13" s="297">
        <v>44.493649999999995</v>
      </c>
      <c r="N13" s="302">
        <v>50.542489999999994</v>
      </c>
      <c r="O13" s="300">
        <v>61.328270000000003</v>
      </c>
      <c r="P13" s="297">
        <v>51.131710000000005</v>
      </c>
      <c r="Q13" s="297">
        <v>47.364070000000005</v>
      </c>
      <c r="R13" s="297">
        <v>42.169910000000002</v>
      </c>
      <c r="S13" s="302">
        <v>20.344139999999999</v>
      </c>
      <c r="T13" s="304">
        <v>86.889170000000007</v>
      </c>
    </row>
    <row r="14" spans="1:20" x14ac:dyDescent="0.25">
      <c r="A14" s="193" t="s">
        <v>323</v>
      </c>
      <c r="B14" s="300">
        <v>84.773690000000002</v>
      </c>
      <c r="C14" s="297">
        <v>62.00694</v>
      </c>
      <c r="D14" s="297">
        <v>42.391239999999996</v>
      </c>
      <c r="E14" s="297">
        <v>29.661099999999998</v>
      </c>
      <c r="F14" s="297">
        <v>25.774660000000004</v>
      </c>
      <c r="G14" s="297">
        <v>22.807169999999999</v>
      </c>
      <c r="H14" s="302">
        <v>24.811070000000001</v>
      </c>
      <c r="I14" s="300">
        <v>24.915339999999997</v>
      </c>
      <c r="J14" s="297">
        <v>59.044820000000001</v>
      </c>
      <c r="K14" s="297">
        <v>66.599410000000006</v>
      </c>
      <c r="L14" s="297">
        <v>38.751619999999996</v>
      </c>
      <c r="M14" s="297">
        <v>44.642220000000002</v>
      </c>
      <c r="N14" s="302">
        <v>54.724890000000002</v>
      </c>
      <c r="O14" s="300">
        <v>74.560420000000008</v>
      </c>
      <c r="P14" s="297">
        <v>59.941730000000007</v>
      </c>
      <c r="Q14" s="297">
        <v>49.953630000000004</v>
      </c>
      <c r="R14" s="297">
        <v>38.641919999999999</v>
      </c>
      <c r="S14" s="302">
        <v>18.181219999999996</v>
      </c>
      <c r="T14" s="304">
        <v>84.773690000000002</v>
      </c>
    </row>
    <row r="15" spans="1:20" x14ac:dyDescent="0.25">
      <c r="A15" s="193" t="s">
        <v>324</v>
      </c>
      <c r="B15" s="300">
        <v>84.950109999999995</v>
      </c>
      <c r="C15" s="297">
        <v>58.388569999999994</v>
      </c>
      <c r="D15" s="297">
        <v>37.298719999999996</v>
      </c>
      <c r="E15" s="297">
        <v>26.416810000000002</v>
      </c>
      <c r="F15" s="297">
        <v>19.642269999999996</v>
      </c>
      <c r="G15" s="297">
        <v>12.200420000000001</v>
      </c>
      <c r="H15" s="302">
        <v>17.367010000000004</v>
      </c>
      <c r="I15" s="300">
        <v>19.268149999999995</v>
      </c>
      <c r="J15" s="297">
        <v>51.470110000000005</v>
      </c>
      <c r="K15" s="297">
        <v>49.555720000000001</v>
      </c>
      <c r="L15" s="297">
        <v>36.414299999999997</v>
      </c>
      <c r="M15" s="297">
        <v>21.791260000000001</v>
      </c>
      <c r="N15" s="302">
        <v>31.279619999999998</v>
      </c>
      <c r="O15" s="300">
        <v>60.225489999999994</v>
      </c>
      <c r="P15" s="297">
        <v>42.501029999999993</v>
      </c>
      <c r="Q15" s="297">
        <v>40.823569999999997</v>
      </c>
      <c r="R15" s="297">
        <v>33.928740000000005</v>
      </c>
      <c r="S15" s="302">
        <v>14.556590000000003</v>
      </c>
      <c r="T15" s="304">
        <v>84.950109999999995</v>
      </c>
    </row>
    <row r="16" spans="1:20" x14ac:dyDescent="0.25">
      <c r="A16" s="193" t="s">
        <v>325</v>
      </c>
      <c r="B16" s="300">
        <v>95.950670000000002</v>
      </c>
      <c r="C16" s="297">
        <v>78.461219999999997</v>
      </c>
      <c r="D16" s="297">
        <v>53.438079999999999</v>
      </c>
      <c r="E16" s="297">
        <v>50.750420000000005</v>
      </c>
      <c r="F16" s="297">
        <v>51.75723</v>
      </c>
      <c r="G16" s="297">
        <v>44.551749999999998</v>
      </c>
      <c r="H16" s="302">
        <v>37.089959999999998</v>
      </c>
      <c r="I16" s="300">
        <v>50.206400000000009</v>
      </c>
      <c r="J16" s="297">
        <v>65.675210000000007</v>
      </c>
      <c r="K16" s="297">
        <v>59.700479999999999</v>
      </c>
      <c r="L16" s="297">
        <v>59.597149999999999</v>
      </c>
      <c r="M16" s="297">
        <v>93.409739999999999</v>
      </c>
      <c r="N16" s="302">
        <v>66.584660000000014</v>
      </c>
      <c r="O16" s="300">
        <v>87.390180000000001</v>
      </c>
      <c r="P16" s="297">
        <v>80.904430000000005</v>
      </c>
      <c r="Q16" s="297">
        <v>71.595680000000002</v>
      </c>
      <c r="R16" s="297">
        <v>70.231880000000004</v>
      </c>
      <c r="S16" s="302">
        <v>45.236359999999998</v>
      </c>
      <c r="T16" s="304">
        <v>95.950670000000002</v>
      </c>
    </row>
    <row r="17" spans="1:20" x14ac:dyDescent="0.25">
      <c r="A17" s="193" t="s">
        <v>326</v>
      </c>
      <c r="B17" s="300">
        <v>84.306900000000013</v>
      </c>
      <c r="C17" s="297">
        <v>64.385779999999997</v>
      </c>
      <c r="D17" s="297">
        <v>46.340139999999998</v>
      </c>
      <c r="E17" s="297">
        <v>34.507350000000002</v>
      </c>
      <c r="F17" s="297">
        <v>24.498620000000003</v>
      </c>
      <c r="G17" s="297">
        <v>17.43224</v>
      </c>
      <c r="H17" s="302">
        <v>17.685720000000003</v>
      </c>
      <c r="I17" s="300">
        <v>24.458820000000003</v>
      </c>
      <c r="J17" s="297">
        <v>52.259740000000001</v>
      </c>
      <c r="K17" s="297">
        <v>48.034880000000001</v>
      </c>
      <c r="L17" s="297">
        <v>28.651629999999994</v>
      </c>
      <c r="M17" s="297">
        <v>34.055109999999999</v>
      </c>
      <c r="N17" s="302">
        <v>43.369440000000004</v>
      </c>
      <c r="O17" s="300">
        <v>53.824420000000003</v>
      </c>
      <c r="P17" s="297">
        <v>45.76135</v>
      </c>
      <c r="Q17" s="297">
        <v>42.399149999999999</v>
      </c>
      <c r="R17" s="297">
        <v>35.638119999999994</v>
      </c>
      <c r="S17" s="302">
        <v>19.860480000000003</v>
      </c>
      <c r="T17" s="304">
        <v>84.306900000000013</v>
      </c>
    </row>
    <row r="18" spans="1:20" x14ac:dyDescent="0.25">
      <c r="A18" s="193" t="s">
        <v>327</v>
      </c>
      <c r="B18" s="300">
        <v>84.884069999999994</v>
      </c>
      <c r="C18" s="297">
        <v>63.408979999999993</v>
      </c>
      <c r="D18" s="297">
        <v>42.330920000000006</v>
      </c>
      <c r="E18" s="297">
        <v>29.54928</v>
      </c>
      <c r="F18" s="297">
        <v>24.163920000000005</v>
      </c>
      <c r="G18" s="297">
        <v>20.604279999999996</v>
      </c>
      <c r="H18" s="302">
        <v>19.707390000000004</v>
      </c>
      <c r="I18" s="300">
        <v>24.834869999999999</v>
      </c>
      <c r="J18" s="297">
        <v>52.887550000000005</v>
      </c>
      <c r="K18" s="297">
        <v>48.342490000000005</v>
      </c>
      <c r="L18" s="297">
        <v>32.396270000000001</v>
      </c>
      <c r="M18" s="297">
        <v>58.441089999999996</v>
      </c>
      <c r="N18" s="302">
        <v>45.812169999999995</v>
      </c>
      <c r="O18" s="300">
        <v>60.368400000000001</v>
      </c>
      <c r="P18" s="297">
        <v>53.349800000000002</v>
      </c>
      <c r="Q18" s="297">
        <v>48.124000000000002</v>
      </c>
      <c r="R18" s="297">
        <v>37.403339999999993</v>
      </c>
      <c r="S18" s="302">
        <v>19.148949999999999</v>
      </c>
      <c r="T18" s="304">
        <v>84.884069999999994</v>
      </c>
    </row>
    <row r="19" spans="1:20" x14ac:dyDescent="0.25">
      <c r="A19" s="193" t="s">
        <v>328</v>
      </c>
      <c r="B19" s="300">
        <v>86.487300000000005</v>
      </c>
      <c r="C19" s="297">
        <v>71.378439999999998</v>
      </c>
      <c r="D19" s="297">
        <v>55.580309999999997</v>
      </c>
      <c r="E19" s="297">
        <v>34.799999999999997</v>
      </c>
      <c r="F19" s="297">
        <v>29.868070000000003</v>
      </c>
      <c r="G19" s="297">
        <v>23.102199999999996</v>
      </c>
      <c r="H19" s="302">
        <v>20.768180000000001</v>
      </c>
      <c r="I19" s="300">
        <v>39.426119999999997</v>
      </c>
      <c r="J19" s="297">
        <v>71.606499999999997</v>
      </c>
      <c r="K19" s="297">
        <v>63.30895000000001</v>
      </c>
      <c r="L19" s="297">
        <v>28.217369999999995</v>
      </c>
      <c r="M19" s="297">
        <v>89.423079999999999</v>
      </c>
      <c r="N19" s="302">
        <v>45.199789999999993</v>
      </c>
      <c r="O19" s="300">
        <v>67.492550000000008</v>
      </c>
      <c r="P19" s="297">
        <v>53.51211</v>
      </c>
      <c r="Q19" s="297">
        <v>56.402409999999989</v>
      </c>
      <c r="R19" s="297">
        <v>47.506959999999999</v>
      </c>
      <c r="S19" s="302">
        <v>27.370399999999997</v>
      </c>
      <c r="T19" s="304">
        <v>86.487300000000005</v>
      </c>
    </row>
    <row r="20" spans="1:20" x14ac:dyDescent="0.25">
      <c r="A20" s="193" t="s">
        <v>329</v>
      </c>
      <c r="B20" s="300">
        <v>81.875200000000007</v>
      </c>
      <c r="C20" s="297">
        <v>50.438399999999994</v>
      </c>
      <c r="D20" s="297">
        <v>29.121569999999998</v>
      </c>
      <c r="E20" s="297">
        <v>21.364139999999999</v>
      </c>
      <c r="F20" s="297">
        <v>17.122380000000003</v>
      </c>
      <c r="G20" s="297">
        <v>15.260819999999997</v>
      </c>
      <c r="H20" s="302">
        <v>19.994759999999999</v>
      </c>
      <c r="I20" s="300">
        <v>25.696209999999997</v>
      </c>
      <c r="J20" s="297">
        <v>76.388890000000004</v>
      </c>
      <c r="K20" s="297">
        <v>42.161490000000001</v>
      </c>
      <c r="L20" s="297">
        <v>45.957919999999994</v>
      </c>
      <c r="M20" s="297">
        <v>40.14537</v>
      </c>
      <c r="N20" s="302">
        <v>52.463979999999999</v>
      </c>
      <c r="O20" s="300">
        <v>52.631270000000008</v>
      </c>
      <c r="P20" s="297">
        <v>49.14575</v>
      </c>
      <c r="Q20" s="297">
        <v>38.104610000000008</v>
      </c>
      <c r="R20" s="297">
        <v>29.152979999999996</v>
      </c>
      <c r="S20" s="302">
        <v>12.49498</v>
      </c>
      <c r="T20" s="304">
        <v>81.875200000000007</v>
      </c>
    </row>
    <row r="21" spans="1:20" x14ac:dyDescent="0.25">
      <c r="A21" s="193" t="s">
        <v>330</v>
      </c>
      <c r="B21" s="300">
        <v>84.257840000000002</v>
      </c>
      <c r="C21" s="297">
        <v>60.134630000000001</v>
      </c>
      <c r="D21" s="297">
        <v>36.218680000000006</v>
      </c>
      <c r="E21" s="297">
        <v>27.876930000000002</v>
      </c>
      <c r="F21" s="297">
        <v>24.072099999999995</v>
      </c>
      <c r="G21" s="297">
        <v>20.71096</v>
      </c>
      <c r="H21" s="302">
        <v>23.531809999999997</v>
      </c>
      <c r="I21" s="300">
        <v>25.715719999999997</v>
      </c>
      <c r="J21" s="297">
        <v>61.723909999999989</v>
      </c>
      <c r="K21" s="297">
        <v>45.401449999999997</v>
      </c>
      <c r="L21" s="297">
        <v>36.263670000000005</v>
      </c>
      <c r="M21" s="297">
        <v>33.956129999999995</v>
      </c>
      <c r="N21" s="302">
        <v>49.183059999999998</v>
      </c>
      <c r="O21" s="300">
        <v>66.113630000000001</v>
      </c>
      <c r="P21" s="297">
        <v>55.036790000000003</v>
      </c>
      <c r="Q21" s="297">
        <v>44.922269999999997</v>
      </c>
      <c r="R21" s="297">
        <v>35.368020000000001</v>
      </c>
      <c r="S21" s="302">
        <v>18.380059999999997</v>
      </c>
      <c r="T21" s="304">
        <v>84.257840000000002</v>
      </c>
    </row>
    <row r="22" spans="1:20" x14ac:dyDescent="0.25">
      <c r="A22" s="193" t="s">
        <v>331</v>
      </c>
      <c r="B22" s="300">
        <v>80.666660000000007</v>
      </c>
      <c r="C22" s="297">
        <v>50.782839999999993</v>
      </c>
      <c r="D22" s="297">
        <v>33.417349999999999</v>
      </c>
      <c r="E22" s="297">
        <v>26.06503</v>
      </c>
      <c r="F22" s="297">
        <v>21.180920000000004</v>
      </c>
      <c r="G22" s="297">
        <v>16.603460000000002</v>
      </c>
      <c r="H22" s="302">
        <v>20.446149999999996</v>
      </c>
      <c r="I22" s="300">
        <v>25.250660000000003</v>
      </c>
      <c r="J22" s="297">
        <v>62.723649999999999</v>
      </c>
      <c r="K22" s="297">
        <v>44.320979999999999</v>
      </c>
      <c r="L22" s="297">
        <v>46.277720000000002</v>
      </c>
      <c r="M22" s="297">
        <v>35.801019999999994</v>
      </c>
      <c r="N22" s="302">
        <v>53.41754000000001</v>
      </c>
      <c r="O22" s="300">
        <v>62.375700000000002</v>
      </c>
      <c r="P22" s="297">
        <v>50.23518</v>
      </c>
      <c r="Q22" s="297">
        <v>39.364809999999991</v>
      </c>
      <c r="R22" s="297">
        <v>28.433359999999997</v>
      </c>
      <c r="S22" s="302">
        <v>12.48901</v>
      </c>
      <c r="T22" s="304">
        <v>80.666660000000007</v>
      </c>
    </row>
    <row r="23" spans="1:20" x14ac:dyDescent="0.25">
      <c r="A23" s="193" t="s">
        <v>332</v>
      </c>
      <c r="B23" s="300">
        <v>78.153420000000011</v>
      </c>
      <c r="C23" s="297">
        <v>49.791569999999993</v>
      </c>
      <c r="D23" s="297">
        <v>27.617349999999995</v>
      </c>
      <c r="E23" s="297">
        <v>22.548729999999995</v>
      </c>
      <c r="F23" s="297">
        <v>17.705470000000002</v>
      </c>
      <c r="G23" s="297">
        <v>17.02768</v>
      </c>
      <c r="H23" s="302">
        <v>24.284269999999996</v>
      </c>
      <c r="I23" s="300">
        <v>25.541369999999997</v>
      </c>
      <c r="J23" s="297">
        <v>79.224919999999997</v>
      </c>
      <c r="K23" s="297">
        <v>49.160640000000001</v>
      </c>
      <c r="L23" s="297">
        <v>46.2256</v>
      </c>
      <c r="M23" s="297">
        <v>41.772460000000002</v>
      </c>
      <c r="N23" s="302">
        <v>58.524599999999992</v>
      </c>
      <c r="O23" s="300">
        <v>66.168279999999996</v>
      </c>
      <c r="P23" s="297">
        <v>49.811550000000004</v>
      </c>
      <c r="Q23" s="297">
        <v>41.123350000000002</v>
      </c>
      <c r="R23" s="297">
        <v>27.685639999999999</v>
      </c>
      <c r="S23" s="302">
        <v>11.120609999999997</v>
      </c>
      <c r="T23" s="304">
        <v>78.153420000000011</v>
      </c>
    </row>
    <row r="24" spans="1:20" x14ac:dyDescent="0.25">
      <c r="A24" s="193" t="s">
        <v>333</v>
      </c>
      <c r="B24" s="300">
        <v>84.668570000000003</v>
      </c>
      <c r="C24" s="297">
        <v>55.216770000000004</v>
      </c>
      <c r="D24" s="297">
        <v>36.556149999999995</v>
      </c>
      <c r="E24" s="297">
        <v>28.020990000000001</v>
      </c>
      <c r="F24" s="297">
        <v>21.004480000000004</v>
      </c>
      <c r="G24" s="297">
        <v>17.780899999999999</v>
      </c>
      <c r="H24" s="302">
        <v>24.221870000000003</v>
      </c>
      <c r="I24" s="300">
        <v>29.289790000000004</v>
      </c>
      <c r="J24" s="297">
        <v>64.194909999999993</v>
      </c>
      <c r="K24" s="297">
        <v>45.619659999999996</v>
      </c>
      <c r="L24" s="297">
        <v>44.688209999999998</v>
      </c>
      <c r="M24" s="297">
        <v>57.881999999999998</v>
      </c>
      <c r="N24" s="302">
        <v>53.994600000000005</v>
      </c>
      <c r="O24" s="300">
        <v>66.419509999999988</v>
      </c>
      <c r="P24" s="297">
        <v>53.272120000000001</v>
      </c>
      <c r="Q24" s="297">
        <v>44.859289999999994</v>
      </c>
      <c r="R24" s="297">
        <v>34.222650000000002</v>
      </c>
      <c r="S24" s="302">
        <v>15.783910000000001</v>
      </c>
      <c r="T24" s="304">
        <v>84.668570000000003</v>
      </c>
    </row>
    <row r="25" spans="1:20" x14ac:dyDescent="0.25">
      <c r="A25" s="193" t="s">
        <v>334</v>
      </c>
      <c r="B25" s="300">
        <v>83.784549999999996</v>
      </c>
      <c r="C25" s="297">
        <v>53.884160000000001</v>
      </c>
      <c r="D25" s="297">
        <v>37.641849999999998</v>
      </c>
      <c r="E25" s="297">
        <v>28.270609999999998</v>
      </c>
      <c r="F25" s="297">
        <v>25.449650000000002</v>
      </c>
      <c r="G25" s="297">
        <v>19.119540000000001</v>
      </c>
      <c r="H25" s="302">
        <v>17.663439999999998</v>
      </c>
      <c r="I25" s="300">
        <v>28.721870000000006</v>
      </c>
      <c r="J25" s="297">
        <v>60.983730000000001</v>
      </c>
      <c r="K25" s="297">
        <v>61.597079999999991</v>
      </c>
      <c r="L25" s="297">
        <v>53.924400000000006</v>
      </c>
      <c r="M25" s="297">
        <v>46.564070000000001</v>
      </c>
      <c r="N25" s="302">
        <v>51.483830000000012</v>
      </c>
      <c r="O25" s="300">
        <v>59.461289999999998</v>
      </c>
      <c r="P25" s="297">
        <v>46.825609999999998</v>
      </c>
      <c r="Q25" s="297">
        <v>39.679339999999996</v>
      </c>
      <c r="R25" s="297">
        <v>28.980640000000001</v>
      </c>
      <c r="S25" s="302">
        <v>15.489759999999997</v>
      </c>
      <c r="T25" s="304">
        <v>83.784549999999996</v>
      </c>
    </row>
    <row r="26" spans="1:20" x14ac:dyDescent="0.25">
      <c r="A26" s="193" t="s">
        <v>335</v>
      </c>
      <c r="B26" s="300">
        <v>80.159379999999999</v>
      </c>
      <c r="C26" s="297">
        <v>56.066820000000007</v>
      </c>
      <c r="D26" s="297">
        <v>38.331479999999999</v>
      </c>
      <c r="E26" s="297">
        <v>31.435409999999997</v>
      </c>
      <c r="F26" s="297">
        <v>24.472289999999997</v>
      </c>
      <c r="G26" s="297">
        <v>19.446730000000002</v>
      </c>
      <c r="H26" s="302">
        <v>17.765220000000003</v>
      </c>
      <c r="I26" s="300">
        <v>23.366690000000002</v>
      </c>
      <c r="J26" s="297">
        <v>51.094759999999994</v>
      </c>
      <c r="K26" s="297">
        <v>53.998220000000011</v>
      </c>
      <c r="L26" s="297">
        <v>32.542940000000002</v>
      </c>
      <c r="M26" s="297">
        <v>28.28463</v>
      </c>
      <c r="N26" s="302">
        <v>35.170360000000002</v>
      </c>
      <c r="O26" s="300">
        <v>61.002740000000003</v>
      </c>
      <c r="P26" s="297">
        <v>45.080450000000006</v>
      </c>
      <c r="Q26" s="297">
        <v>38.272740000000006</v>
      </c>
      <c r="R26" s="297">
        <v>31.837320000000002</v>
      </c>
      <c r="S26" s="302">
        <v>14.534239999999999</v>
      </c>
      <c r="T26" s="304">
        <v>80.159379999999999</v>
      </c>
    </row>
    <row r="27" spans="1:20" x14ac:dyDescent="0.25">
      <c r="A27" s="193" t="s">
        <v>336</v>
      </c>
      <c r="B27" s="300">
        <v>79.205849999999998</v>
      </c>
      <c r="C27" s="297">
        <v>50.689110000000007</v>
      </c>
      <c r="D27" s="297">
        <v>30.030170000000002</v>
      </c>
      <c r="E27" s="297">
        <v>21.385059999999999</v>
      </c>
      <c r="F27" s="297">
        <v>18.131129999999995</v>
      </c>
      <c r="G27" s="297">
        <v>17.341300000000004</v>
      </c>
      <c r="H27" s="302">
        <v>25.98667</v>
      </c>
      <c r="I27" s="300">
        <v>26.325390000000006</v>
      </c>
      <c r="J27" s="297">
        <v>64.792370000000005</v>
      </c>
      <c r="K27" s="297">
        <v>52.587129999999995</v>
      </c>
      <c r="L27" s="297">
        <v>20.603709999999996</v>
      </c>
      <c r="M27" s="297">
        <v>41.152509999999999</v>
      </c>
      <c r="N27" s="302">
        <v>40.184419999999996</v>
      </c>
      <c r="O27" s="300">
        <v>59.591719999999995</v>
      </c>
      <c r="P27" s="297">
        <v>41.895689999999995</v>
      </c>
      <c r="Q27" s="297">
        <v>35.991700000000002</v>
      </c>
      <c r="R27" s="297">
        <v>24.770299999999999</v>
      </c>
      <c r="S27" s="302">
        <v>11.008260000000003</v>
      </c>
      <c r="T27" s="304">
        <v>79.205849999999998</v>
      </c>
    </row>
    <row r="28" spans="1:20" x14ac:dyDescent="0.25">
      <c r="A28" s="193" t="s">
        <v>337</v>
      </c>
      <c r="B28" s="300">
        <v>80.638120000000001</v>
      </c>
      <c r="C28" s="297">
        <v>58.682119999999991</v>
      </c>
      <c r="D28" s="297">
        <v>39.028649999999999</v>
      </c>
      <c r="E28" s="297">
        <v>28.345929999999996</v>
      </c>
      <c r="F28" s="297">
        <v>23.151690000000002</v>
      </c>
      <c r="G28" s="297">
        <v>20.601150000000001</v>
      </c>
      <c r="H28" s="302">
        <v>26.669109999999996</v>
      </c>
      <c r="I28" s="300">
        <v>23.405220000000003</v>
      </c>
      <c r="J28" s="297">
        <v>48.144159999999999</v>
      </c>
      <c r="K28" s="297">
        <v>46.535669999999996</v>
      </c>
      <c r="L28" s="297">
        <v>29.225239999999996</v>
      </c>
      <c r="M28" s="297">
        <v>55.683979999999998</v>
      </c>
      <c r="N28" s="302">
        <v>42.951419999999999</v>
      </c>
      <c r="O28" s="300">
        <v>65.657680000000013</v>
      </c>
      <c r="P28" s="297">
        <v>57.298950000000005</v>
      </c>
      <c r="Q28" s="297">
        <v>50.759299999999996</v>
      </c>
      <c r="R28" s="297">
        <v>41.605789999999999</v>
      </c>
      <c r="S28" s="302">
        <v>19.503680000000003</v>
      </c>
      <c r="T28" s="304">
        <v>80.638120000000001</v>
      </c>
    </row>
    <row r="29" spans="1:20" x14ac:dyDescent="0.25">
      <c r="A29" s="193" t="s">
        <v>338</v>
      </c>
      <c r="B29" s="300">
        <v>89.793040000000005</v>
      </c>
      <c r="C29" s="297">
        <v>66.214119999999994</v>
      </c>
      <c r="D29" s="297">
        <v>43.013829999999999</v>
      </c>
      <c r="E29" s="297">
        <v>30.638379999999998</v>
      </c>
      <c r="F29" s="297">
        <v>25.524409999999996</v>
      </c>
      <c r="G29" s="297">
        <v>26.540019999999998</v>
      </c>
      <c r="H29" s="302">
        <v>31.005020000000005</v>
      </c>
      <c r="I29" s="300">
        <v>30.468090000000004</v>
      </c>
      <c r="J29" s="297">
        <v>63.703879999999998</v>
      </c>
      <c r="K29" s="297">
        <v>70.527870000000007</v>
      </c>
      <c r="L29" s="297">
        <v>43.975319999999996</v>
      </c>
      <c r="M29" s="297">
        <v>62.698819999999998</v>
      </c>
      <c r="N29" s="302">
        <v>59.049489999999992</v>
      </c>
      <c r="O29" s="300">
        <v>77.466270000000009</v>
      </c>
      <c r="P29" s="297">
        <v>62.973320000000001</v>
      </c>
      <c r="Q29" s="297">
        <v>52.086049999999993</v>
      </c>
      <c r="R29" s="297">
        <v>44.46002</v>
      </c>
      <c r="S29" s="302">
        <v>22.971730000000001</v>
      </c>
      <c r="T29" s="304">
        <v>89.793040000000005</v>
      </c>
    </row>
    <row r="30" spans="1:20" x14ac:dyDescent="0.25">
      <c r="A30" s="193" t="s">
        <v>339</v>
      </c>
      <c r="B30" s="300">
        <v>81.767840000000007</v>
      </c>
      <c r="C30" s="297">
        <v>49.956739999999996</v>
      </c>
      <c r="D30" s="297">
        <v>30.877659999999995</v>
      </c>
      <c r="E30" s="297">
        <v>24.097069999999999</v>
      </c>
      <c r="F30" s="297">
        <v>19.849229999999995</v>
      </c>
      <c r="G30" s="297">
        <v>16.961850000000002</v>
      </c>
      <c r="H30" s="302">
        <v>19.377420000000001</v>
      </c>
      <c r="I30" s="300">
        <v>21.973730000000003</v>
      </c>
      <c r="J30" s="297">
        <v>57.223880000000008</v>
      </c>
      <c r="K30" s="297">
        <v>42.730080000000001</v>
      </c>
      <c r="L30" s="297">
        <v>38.835900000000002</v>
      </c>
      <c r="M30" s="297">
        <v>33.05386</v>
      </c>
      <c r="N30" s="302">
        <v>44.200899999999997</v>
      </c>
      <c r="O30" s="300">
        <v>60.329250000000002</v>
      </c>
      <c r="P30" s="297">
        <v>45.612390000000005</v>
      </c>
      <c r="Q30" s="297">
        <v>36.828550000000007</v>
      </c>
      <c r="R30" s="297">
        <v>26.744920000000004</v>
      </c>
      <c r="S30" s="302">
        <v>11.761600000000005</v>
      </c>
      <c r="T30" s="304">
        <v>81.767840000000007</v>
      </c>
    </row>
    <row r="31" spans="1:20" x14ac:dyDescent="0.25">
      <c r="A31" s="193" t="s">
        <v>340</v>
      </c>
      <c r="B31" s="300">
        <v>77.715379999999996</v>
      </c>
      <c r="C31" s="297">
        <v>48.605390000000007</v>
      </c>
      <c r="D31" s="297">
        <v>27.199859999999997</v>
      </c>
      <c r="E31" s="297">
        <v>18.309339999999995</v>
      </c>
      <c r="F31" s="297">
        <v>17.905879999999996</v>
      </c>
      <c r="G31" s="297">
        <v>16.717479999999995</v>
      </c>
      <c r="H31" s="302">
        <v>28.018759999999997</v>
      </c>
      <c r="I31" s="300">
        <v>23.030490000000004</v>
      </c>
      <c r="J31" s="297">
        <v>72.326669999999993</v>
      </c>
      <c r="K31" s="297">
        <v>50.168400000000005</v>
      </c>
      <c r="L31" s="297">
        <v>38.448099999999997</v>
      </c>
      <c r="M31" s="297">
        <v>44.876859999999994</v>
      </c>
      <c r="N31" s="302">
        <v>52.69209</v>
      </c>
      <c r="O31" s="300">
        <v>63.504460000000009</v>
      </c>
      <c r="P31" s="297">
        <v>50.311759999999992</v>
      </c>
      <c r="Q31" s="297">
        <v>42.552909999999997</v>
      </c>
      <c r="R31" s="297">
        <v>30.539760000000005</v>
      </c>
      <c r="S31" s="302">
        <v>13.773190000000001</v>
      </c>
      <c r="T31" s="304">
        <v>77.715379999999996</v>
      </c>
    </row>
    <row r="32" spans="1:20" x14ac:dyDescent="0.25">
      <c r="A32" s="193" t="s">
        <v>341</v>
      </c>
      <c r="B32" s="300">
        <v>82.364670000000004</v>
      </c>
      <c r="C32" s="297">
        <v>56.909809999999993</v>
      </c>
      <c r="D32" s="297">
        <v>40.828540000000004</v>
      </c>
      <c r="E32" s="297">
        <v>28.425809999999995</v>
      </c>
      <c r="F32" s="297">
        <v>24.615790000000004</v>
      </c>
      <c r="G32" s="297">
        <v>18.411109999999997</v>
      </c>
      <c r="H32" s="302">
        <v>16.178260000000002</v>
      </c>
      <c r="I32" s="300">
        <v>21.762590000000003</v>
      </c>
      <c r="J32" s="297">
        <v>48.592820000000003</v>
      </c>
      <c r="K32" s="297">
        <v>43.992039999999996</v>
      </c>
      <c r="L32" s="297">
        <v>36.547490000000003</v>
      </c>
      <c r="M32" s="297">
        <v>40.333330000000004</v>
      </c>
      <c r="N32" s="302">
        <v>40.715250000000005</v>
      </c>
      <c r="O32" s="300">
        <v>54.83502</v>
      </c>
      <c r="P32" s="297">
        <v>43.499790000000004</v>
      </c>
      <c r="Q32" s="297">
        <v>38.902190000000004</v>
      </c>
      <c r="R32" s="297">
        <v>26.897610000000004</v>
      </c>
      <c r="S32" s="302">
        <v>14.132730000000004</v>
      </c>
      <c r="T32" s="304">
        <v>82.364670000000004</v>
      </c>
    </row>
    <row r="33" spans="1:20" x14ac:dyDescent="0.25">
      <c r="A33" s="193" t="s">
        <v>342</v>
      </c>
      <c r="B33" s="300">
        <v>84.035839999999993</v>
      </c>
      <c r="C33" s="297">
        <v>53.616240000000005</v>
      </c>
      <c r="D33" s="297">
        <v>37.621559999999995</v>
      </c>
      <c r="E33" s="297">
        <v>26.983710000000006</v>
      </c>
      <c r="F33" s="297">
        <v>23.21377</v>
      </c>
      <c r="G33" s="297">
        <v>20.167259999999999</v>
      </c>
      <c r="H33" s="302">
        <v>21.527430000000003</v>
      </c>
      <c r="I33" s="300">
        <v>27.697799999999994</v>
      </c>
      <c r="J33" s="297">
        <v>61.699269999999999</v>
      </c>
      <c r="K33" s="297">
        <v>49.442689999999999</v>
      </c>
      <c r="L33" s="297">
        <v>42.429550000000006</v>
      </c>
      <c r="M33" s="297">
        <v>49.846999999999994</v>
      </c>
      <c r="N33" s="302">
        <v>51.144879999999993</v>
      </c>
      <c r="O33" s="300">
        <v>61.971330000000002</v>
      </c>
      <c r="P33" s="297">
        <v>51.428100000000001</v>
      </c>
      <c r="Q33" s="297">
        <v>41.575150000000008</v>
      </c>
      <c r="R33" s="297">
        <v>31.80423</v>
      </c>
      <c r="S33" s="302">
        <v>14.843490000000003</v>
      </c>
      <c r="T33" s="304">
        <v>84.035839999999993</v>
      </c>
    </row>
    <row r="34" spans="1:20" x14ac:dyDescent="0.25">
      <c r="A34" s="193" t="s">
        <v>343</v>
      </c>
      <c r="B34" s="300">
        <v>84.818770000000001</v>
      </c>
      <c r="C34" s="297">
        <v>56.696339999999999</v>
      </c>
      <c r="D34" s="297">
        <v>35.046990000000001</v>
      </c>
      <c r="E34" s="297">
        <v>24.504099999999994</v>
      </c>
      <c r="F34" s="297">
        <v>18.820340000000002</v>
      </c>
      <c r="G34" s="297">
        <v>14.537040000000001</v>
      </c>
      <c r="H34" s="302">
        <v>21.603159999999999</v>
      </c>
      <c r="I34" s="300">
        <v>28.018829999999994</v>
      </c>
      <c r="J34" s="297">
        <v>53.637479999999996</v>
      </c>
      <c r="K34" s="297">
        <v>67.705719999999999</v>
      </c>
      <c r="L34" s="297">
        <v>63.984020000000008</v>
      </c>
      <c r="M34" s="297">
        <v>53.282180000000004</v>
      </c>
      <c r="N34" s="302">
        <v>42.799810000000008</v>
      </c>
      <c r="O34" s="300">
        <v>56.291449999999998</v>
      </c>
      <c r="P34" s="297">
        <v>47.725859999999997</v>
      </c>
      <c r="Q34" s="297">
        <v>44.288130000000002</v>
      </c>
      <c r="R34" s="297">
        <v>28.037429999999997</v>
      </c>
      <c r="S34" s="302">
        <v>13.862160000000001</v>
      </c>
      <c r="T34" s="304">
        <v>84.818770000000001</v>
      </c>
    </row>
    <row r="35" spans="1:20" x14ac:dyDescent="0.25">
      <c r="A35" s="193" t="s">
        <v>344</v>
      </c>
      <c r="B35" s="300">
        <v>80.299199999999999</v>
      </c>
      <c r="C35" s="297">
        <v>52.956490000000002</v>
      </c>
      <c r="D35" s="297">
        <v>31.155279999999998</v>
      </c>
      <c r="E35" s="297">
        <v>26.460099999999997</v>
      </c>
      <c r="F35" s="297">
        <v>24.253880000000006</v>
      </c>
      <c r="G35" s="297">
        <v>20.289140000000007</v>
      </c>
      <c r="H35" s="302">
        <v>26.75271</v>
      </c>
      <c r="I35" s="300">
        <v>29.417000000000005</v>
      </c>
      <c r="J35" s="297">
        <v>68.22223000000001</v>
      </c>
      <c r="K35" s="297">
        <v>49.565440000000002</v>
      </c>
      <c r="L35" s="297">
        <v>57.573750000000004</v>
      </c>
      <c r="M35" s="297">
        <v>56.307290000000002</v>
      </c>
      <c r="N35" s="302">
        <v>57.476110000000006</v>
      </c>
      <c r="O35" s="300">
        <v>61.061949999999996</v>
      </c>
      <c r="P35" s="297">
        <v>58.693020000000004</v>
      </c>
      <c r="Q35" s="297">
        <v>47.866200000000006</v>
      </c>
      <c r="R35" s="297">
        <v>34.787950000000002</v>
      </c>
      <c r="S35" s="302">
        <v>15.144539999999996</v>
      </c>
      <c r="T35" s="304">
        <v>80.299199999999999</v>
      </c>
    </row>
    <row r="36" spans="1:20" x14ac:dyDescent="0.25">
      <c r="A36" s="193" t="s">
        <v>345</v>
      </c>
      <c r="B36" s="300">
        <v>83.549419999999998</v>
      </c>
      <c r="C36" s="297">
        <v>64.382629999999992</v>
      </c>
      <c r="D36" s="297">
        <v>51.348020000000005</v>
      </c>
      <c r="E36" s="297">
        <v>39.999810000000004</v>
      </c>
      <c r="F36" s="297">
        <v>33.795299999999997</v>
      </c>
      <c r="G36" s="297">
        <v>29.165520000000001</v>
      </c>
      <c r="H36" s="302">
        <v>25.152160000000002</v>
      </c>
      <c r="I36" s="300">
        <v>35.293500000000002</v>
      </c>
      <c r="J36" s="297">
        <v>69.615629999999996</v>
      </c>
      <c r="K36" s="297">
        <v>52.515829999999994</v>
      </c>
      <c r="L36" s="297">
        <v>35.842589999999994</v>
      </c>
      <c r="M36" s="297">
        <v>40.271320000000003</v>
      </c>
      <c r="N36" s="302">
        <v>60.148430000000005</v>
      </c>
      <c r="O36" s="300">
        <v>68.449089999999998</v>
      </c>
      <c r="P36" s="297">
        <v>59.882649999999991</v>
      </c>
      <c r="Q36" s="297">
        <v>57.46407</v>
      </c>
      <c r="R36" s="297">
        <v>44.72157</v>
      </c>
      <c r="S36" s="302">
        <v>27.185400000000005</v>
      </c>
      <c r="T36" s="304">
        <v>83.549419999999998</v>
      </c>
    </row>
    <row r="37" spans="1:20" x14ac:dyDescent="0.25">
      <c r="A37" s="193" t="s">
        <v>346</v>
      </c>
      <c r="B37" s="300">
        <v>76.438490000000002</v>
      </c>
      <c r="C37" s="297">
        <v>54.890329999999999</v>
      </c>
      <c r="D37" s="297">
        <v>32.30086</v>
      </c>
      <c r="E37" s="297">
        <v>22.183129999999995</v>
      </c>
      <c r="F37" s="297">
        <v>18.965739999999997</v>
      </c>
      <c r="G37" s="297">
        <v>16.961250000000007</v>
      </c>
      <c r="H37" s="302">
        <v>27.540790000000005</v>
      </c>
      <c r="I37" s="300">
        <v>26.52177</v>
      </c>
      <c r="J37" s="297">
        <v>68.837959999999995</v>
      </c>
      <c r="K37" s="297">
        <v>58.359030000000004</v>
      </c>
      <c r="L37" s="297">
        <v>40.411680000000004</v>
      </c>
      <c r="M37" s="297">
        <v>28.631879999999999</v>
      </c>
      <c r="N37" s="302">
        <v>41.437570000000001</v>
      </c>
      <c r="O37" s="300">
        <v>56.865129999999994</v>
      </c>
      <c r="P37" s="297">
        <v>50.882589999999993</v>
      </c>
      <c r="Q37" s="297">
        <v>42.592110000000005</v>
      </c>
      <c r="R37" s="297">
        <v>35.051639999999992</v>
      </c>
      <c r="S37" s="302">
        <v>14.217659999999999</v>
      </c>
      <c r="T37" s="304">
        <v>76.438490000000002</v>
      </c>
    </row>
    <row r="38" spans="1:20" x14ac:dyDescent="0.25">
      <c r="A38" s="193" t="s">
        <v>347</v>
      </c>
      <c r="B38" s="300">
        <v>81.311939999999993</v>
      </c>
      <c r="C38" s="297">
        <v>64.107299999999995</v>
      </c>
      <c r="D38" s="297">
        <v>45.076540000000001</v>
      </c>
      <c r="E38" s="297">
        <v>32.603230000000003</v>
      </c>
      <c r="F38" s="297">
        <v>26.732659999999996</v>
      </c>
      <c r="G38" s="297">
        <v>24.535589999999996</v>
      </c>
      <c r="H38" s="302">
        <v>27.825409999999994</v>
      </c>
      <c r="I38" s="300">
        <v>24.003799999999998</v>
      </c>
      <c r="J38" s="297">
        <v>61.31476</v>
      </c>
      <c r="K38" s="297">
        <v>61.175420000000003</v>
      </c>
      <c r="L38" s="297">
        <v>36.709110000000003</v>
      </c>
      <c r="M38" s="297">
        <v>45.532159999999998</v>
      </c>
      <c r="N38" s="302">
        <v>47.996810000000004</v>
      </c>
      <c r="O38" s="300">
        <v>72.991399999999999</v>
      </c>
      <c r="P38" s="297">
        <v>59.76473</v>
      </c>
      <c r="Q38" s="297">
        <v>53.937530000000002</v>
      </c>
      <c r="R38" s="297">
        <v>45.187350000000002</v>
      </c>
      <c r="S38" s="302">
        <v>22.101170000000003</v>
      </c>
      <c r="T38" s="304">
        <v>81.311939999999993</v>
      </c>
    </row>
    <row r="39" spans="1:20" x14ac:dyDescent="0.25">
      <c r="A39" s="193" t="s">
        <v>348</v>
      </c>
      <c r="B39" s="300">
        <v>76.654749999999993</v>
      </c>
      <c r="C39" s="297">
        <v>59.069419999999994</v>
      </c>
      <c r="D39" s="297">
        <v>40.733149999999995</v>
      </c>
      <c r="E39" s="297">
        <v>28.125250000000001</v>
      </c>
      <c r="F39" s="297">
        <v>19.668039999999998</v>
      </c>
      <c r="G39" s="297">
        <v>19.635360000000002</v>
      </c>
      <c r="H39" s="302">
        <v>16.264160000000004</v>
      </c>
      <c r="I39" s="300">
        <v>27.98929</v>
      </c>
      <c r="J39" s="297">
        <v>54.713260000000005</v>
      </c>
      <c r="K39" s="297">
        <v>33.272489999999998</v>
      </c>
      <c r="L39" s="297">
        <v>62.376799999999996</v>
      </c>
      <c r="M39" s="297">
        <v>33.822989999999997</v>
      </c>
      <c r="N39" s="302">
        <v>43.129569999999994</v>
      </c>
      <c r="O39" s="300">
        <v>51.661249999999995</v>
      </c>
      <c r="P39" s="297">
        <v>44.310950000000005</v>
      </c>
      <c r="Q39" s="297">
        <v>35.401139999999998</v>
      </c>
      <c r="R39" s="297">
        <v>32.156750000000002</v>
      </c>
      <c r="S39" s="302">
        <v>16.511670000000002</v>
      </c>
      <c r="T39" s="304">
        <v>76.654749999999993</v>
      </c>
    </row>
    <row r="40" spans="1:20" x14ac:dyDescent="0.25">
      <c r="A40" s="193" t="s">
        <v>349</v>
      </c>
      <c r="B40" s="300">
        <v>90.528110000000012</v>
      </c>
      <c r="C40" s="297">
        <v>72.9482</v>
      </c>
      <c r="D40" s="297">
        <v>53.501069999999999</v>
      </c>
      <c r="E40" s="297">
        <v>41.265929999999997</v>
      </c>
      <c r="F40" s="297">
        <v>35.809009999999994</v>
      </c>
      <c r="G40" s="297">
        <v>32.996820000000007</v>
      </c>
      <c r="H40" s="302">
        <v>37.29954</v>
      </c>
      <c r="I40" s="300">
        <v>33.677019999999999</v>
      </c>
      <c r="J40" s="297">
        <v>67.408899999999988</v>
      </c>
      <c r="K40" s="297">
        <v>73.697499999999991</v>
      </c>
      <c r="L40" s="297">
        <v>51.286520000000003</v>
      </c>
      <c r="M40" s="297">
        <v>64.426029999999997</v>
      </c>
      <c r="N40" s="302">
        <v>58.30115</v>
      </c>
      <c r="O40" s="300">
        <v>77.674019999999999</v>
      </c>
      <c r="P40" s="297">
        <v>65.736419999999995</v>
      </c>
      <c r="Q40" s="297">
        <v>56.756479999999996</v>
      </c>
      <c r="R40" s="297">
        <v>48.104230000000001</v>
      </c>
      <c r="S40" s="302">
        <v>31.917549999999995</v>
      </c>
      <c r="T40" s="304">
        <v>90.528110000000012</v>
      </c>
    </row>
    <row r="41" spans="1:20" x14ac:dyDescent="0.25">
      <c r="A41" s="193" t="s">
        <v>350</v>
      </c>
      <c r="B41" s="300">
        <v>84.74606</v>
      </c>
      <c r="C41" s="297">
        <v>60.976279999999996</v>
      </c>
      <c r="D41" s="297">
        <v>41.132780000000004</v>
      </c>
      <c r="E41" s="297">
        <v>29.640829999999994</v>
      </c>
      <c r="F41" s="297">
        <v>23.891249999999996</v>
      </c>
      <c r="G41" s="297">
        <v>19.339189999999995</v>
      </c>
      <c r="H41" s="302">
        <v>19.101749999999996</v>
      </c>
      <c r="I41" s="300">
        <v>25.96604</v>
      </c>
      <c r="J41" s="297">
        <v>55.155439999999999</v>
      </c>
      <c r="K41" s="297">
        <v>51.912399999999991</v>
      </c>
      <c r="L41" s="297">
        <v>34.225050000000003</v>
      </c>
      <c r="M41" s="297">
        <v>32.799720000000001</v>
      </c>
      <c r="N41" s="302">
        <v>52.244650000000007</v>
      </c>
      <c r="O41" s="300">
        <v>59.421009999999995</v>
      </c>
      <c r="P41" s="297">
        <v>50.250790000000002</v>
      </c>
      <c r="Q41" s="297">
        <v>45.955559999999998</v>
      </c>
      <c r="R41" s="297">
        <v>34.002229999999997</v>
      </c>
      <c r="S41" s="302">
        <v>17.178369999999997</v>
      </c>
      <c r="T41" s="304">
        <v>84.74606</v>
      </c>
    </row>
    <row r="42" spans="1:20" x14ac:dyDescent="0.25">
      <c r="A42" s="193" t="s">
        <v>351</v>
      </c>
      <c r="B42" s="300">
        <v>91.924980000000005</v>
      </c>
      <c r="C42" s="297">
        <v>61.253529999999998</v>
      </c>
      <c r="D42" s="297">
        <v>37.919719999999998</v>
      </c>
      <c r="E42" s="297">
        <v>28.800619999999999</v>
      </c>
      <c r="F42" s="297">
        <v>21.193560000000002</v>
      </c>
      <c r="G42" s="297">
        <v>16.897750000000002</v>
      </c>
      <c r="H42" s="302">
        <v>31.936439999999997</v>
      </c>
      <c r="I42" s="300">
        <v>33.809889999999996</v>
      </c>
      <c r="J42" s="297">
        <v>89.353070000000002</v>
      </c>
      <c r="K42" s="297">
        <v>76.833500000000001</v>
      </c>
      <c r="L42" s="297">
        <v>80.509410000000003</v>
      </c>
      <c r="M42" s="297">
        <v>58.393460000000005</v>
      </c>
      <c r="N42" s="302">
        <v>82.785060000000001</v>
      </c>
      <c r="O42" s="300">
        <v>71.548009999999991</v>
      </c>
      <c r="P42" s="297">
        <v>62.969629999999995</v>
      </c>
      <c r="Q42" s="297">
        <v>59.603580000000001</v>
      </c>
      <c r="R42" s="297">
        <v>41.397829999999999</v>
      </c>
      <c r="S42" s="302">
        <v>17.870459999999998</v>
      </c>
      <c r="T42" s="304">
        <v>91.924980000000005</v>
      </c>
    </row>
    <row r="43" spans="1:20" x14ac:dyDescent="0.25">
      <c r="A43" s="193" t="s">
        <v>352</v>
      </c>
      <c r="B43" s="300">
        <v>83.35718</v>
      </c>
      <c r="C43" s="297">
        <v>58.065650000000005</v>
      </c>
      <c r="D43" s="297">
        <v>37.404309999999995</v>
      </c>
      <c r="E43" s="297">
        <v>29.702050000000003</v>
      </c>
      <c r="F43" s="297">
        <v>24.411360000000005</v>
      </c>
      <c r="G43" s="297">
        <v>20.086749999999999</v>
      </c>
      <c r="H43" s="302">
        <v>22.654339999999994</v>
      </c>
      <c r="I43" s="300">
        <v>27.688179999999996</v>
      </c>
      <c r="J43" s="297">
        <v>64.797300000000007</v>
      </c>
      <c r="K43" s="297">
        <v>53.362729999999999</v>
      </c>
      <c r="L43" s="297">
        <v>43.49436</v>
      </c>
      <c r="M43" s="297">
        <v>56.544809999999998</v>
      </c>
      <c r="N43" s="302">
        <v>58.907890000000009</v>
      </c>
      <c r="O43" s="300">
        <v>68.12066999999999</v>
      </c>
      <c r="P43" s="297">
        <v>53.913460000000001</v>
      </c>
      <c r="Q43" s="297">
        <v>43.282560000000004</v>
      </c>
      <c r="R43" s="297">
        <v>33.055809999999994</v>
      </c>
      <c r="S43" s="302">
        <v>14.353890000000003</v>
      </c>
      <c r="T43" s="304">
        <v>83.35718</v>
      </c>
    </row>
    <row r="44" spans="1:20" x14ac:dyDescent="0.25">
      <c r="A44" s="193" t="s">
        <v>353</v>
      </c>
      <c r="B44" s="300">
        <v>85.766660000000002</v>
      </c>
      <c r="C44" s="297">
        <v>56.708270000000006</v>
      </c>
      <c r="D44" s="297">
        <v>39.145769999999999</v>
      </c>
      <c r="E44" s="297">
        <v>30.975260000000006</v>
      </c>
      <c r="F44" s="297">
        <v>24.245640000000002</v>
      </c>
      <c r="G44" s="297">
        <v>17.527250000000006</v>
      </c>
      <c r="H44" s="302">
        <v>17.839629999999996</v>
      </c>
      <c r="I44" s="300">
        <v>28.460890000000006</v>
      </c>
      <c r="J44" s="297">
        <v>62.623519999999999</v>
      </c>
      <c r="K44" s="297">
        <v>54.454000000000001</v>
      </c>
      <c r="L44" s="297">
        <v>43.200059999999993</v>
      </c>
      <c r="M44" s="297">
        <v>37.535909999999994</v>
      </c>
      <c r="N44" s="302">
        <v>41.899500000000003</v>
      </c>
      <c r="O44" s="300">
        <v>60.94550000000001</v>
      </c>
      <c r="P44" s="297">
        <v>49.506839999999997</v>
      </c>
      <c r="Q44" s="297">
        <v>45.712389999999999</v>
      </c>
      <c r="R44" s="297">
        <v>33.912520000000001</v>
      </c>
      <c r="S44" s="302">
        <v>15.860209999999997</v>
      </c>
      <c r="T44" s="304">
        <v>85.766660000000002</v>
      </c>
    </row>
    <row r="45" spans="1:20" x14ac:dyDescent="0.25">
      <c r="A45" s="193" t="s">
        <v>354</v>
      </c>
      <c r="B45" s="300">
        <v>86.987960000000001</v>
      </c>
      <c r="C45" s="297">
        <v>64.547730000000001</v>
      </c>
      <c r="D45" s="297">
        <v>42.473269999999999</v>
      </c>
      <c r="E45" s="297">
        <v>31.112159999999999</v>
      </c>
      <c r="F45" s="297">
        <v>25.785440000000005</v>
      </c>
      <c r="G45" s="297">
        <v>19.591899999999995</v>
      </c>
      <c r="H45" s="302">
        <v>27.469860000000001</v>
      </c>
      <c r="I45" s="300">
        <v>33.868459999999999</v>
      </c>
      <c r="J45" s="297">
        <v>64.150059999999996</v>
      </c>
      <c r="K45" s="297">
        <v>52.767359999999996</v>
      </c>
      <c r="L45" s="297">
        <v>36.484409999999997</v>
      </c>
      <c r="M45" s="297">
        <v>50.140000000000008</v>
      </c>
      <c r="N45" s="302">
        <v>55.96844999999999</v>
      </c>
      <c r="O45" s="300">
        <v>65.989689999999996</v>
      </c>
      <c r="P45" s="297">
        <v>52.819220000000001</v>
      </c>
      <c r="Q45" s="297">
        <v>49.127250000000004</v>
      </c>
      <c r="R45" s="297">
        <v>40.662659999999995</v>
      </c>
      <c r="S45" s="302">
        <v>21.506349999999998</v>
      </c>
      <c r="T45" s="304">
        <v>86.987960000000001</v>
      </c>
    </row>
    <row r="46" spans="1:20" x14ac:dyDescent="0.25">
      <c r="A46" s="193" t="s">
        <v>355</v>
      </c>
      <c r="B46" s="300">
        <v>83.027630000000002</v>
      </c>
      <c r="C46" s="297">
        <v>56.470949999999995</v>
      </c>
      <c r="D46" s="297">
        <v>35.614979999999996</v>
      </c>
      <c r="E46" s="297">
        <v>23.918379999999996</v>
      </c>
      <c r="F46" s="297">
        <v>22.003329999999998</v>
      </c>
      <c r="G46" s="297">
        <v>18.802260000000004</v>
      </c>
      <c r="H46" s="302">
        <v>26.098569999999999</v>
      </c>
      <c r="I46" s="300">
        <v>25.657200000000003</v>
      </c>
      <c r="J46" s="297">
        <v>57.90558</v>
      </c>
      <c r="K46" s="297">
        <v>56.22513</v>
      </c>
      <c r="L46" s="297">
        <v>38.610060000000004</v>
      </c>
      <c r="M46" s="297">
        <v>52.496900000000004</v>
      </c>
      <c r="N46" s="302">
        <v>51.495530000000002</v>
      </c>
      <c r="O46" s="300">
        <v>62.428240000000002</v>
      </c>
      <c r="P46" s="297">
        <v>49.090180000000004</v>
      </c>
      <c r="Q46" s="297">
        <v>41.60942</v>
      </c>
      <c r="R46" s="297">
        <v>31.520709999999998</v>
      </c>
      <c r="S46" s="302">
        <v>15.185539999999998</v>
      </c>
      <c r="T46" s="304">
        <v>83.027630000000002</v>
      </c>
    </row>
    <row r="47" spans="1:20" x14ac:dyDescent="0.25">
      <c r="A47" s="193" t="s">
        <v>356</v>
      </c>
      <c r="B47" s="300">
        <v>93.905760000000001</v>
      </c>
      <c r="C47" s="297">
        <v>63.462440000000001</v>
      </c>
      <c r="D47" s="297">
        <v>40.021160000000002</v>
      </c>
      <c r="E47" s="297">
        <v>34.55209</v>
      </c>
      <c r="F47" s="297">
        <v>29.717930000000003</v>
      </c>
      <c r="G47" s="297">
        <v>28.073440000000005</v>
      </c>
      <c r="H47" s="302">
        <v>32.278649999999999</v>
      </c>
      <c r="I47" s="300">
        <v>31.639119999999998</v>
      </c>
      <c r="J47" s="297">
        <v>63.058489999999999</v>
      </c>
      <c r="K47" s="297">
        <v>64.117320000000007</v>
      </c>
      <c r="L47" s="297">
        <v>43.898060000000008</v>
      </c>
      <c r="M47" s="297">
        <v>65.88651999999999</v>
      </c>
      <c r="N47" s="302">
        <v>57.993800000000007</v>
      </c>
      <c r="O47" s="300">
        <v>78.797060000000002</v>
      </c>
      <c r="P47" s="297">
        <v>66.168950000000009</v>
      </c>
      <c r="Q47" s="297">
        <v>53.222499999999997</v>
      </c>
      <c r="R47" s="297">
        <v>38.581209999999999</v>
      </c>
      <c r="S47" s="302">
        <v>19.288760000000003</v>
      </c>
      <c r="T47" s="304">
        <v>93.905760000000001</v>
      </c>
    </row>
    <row r="48" spans="1:20" x14ac:dyDescent="0.25">
      <c r="A48" s="193" t="s">
        <v>357</v>
      </c>
      <c r="B48" s="300">
        <v>78.520389999999992</v>
      </c>
      <c r="C48" s="297">
        <v>54.188590000000005</v>
      </c>
      <c r="D48" s="297">
        <v>37.120339999999999</v>
      </c>
      <c r="E48" s="297">
        <v>27.515520000000006</v>
      </c>
      <c r="F48" s="297">
        <v>21.769269999999995</v>
      </c>
      <c r="G48" s="297">
        <v>14.663740000000002</v>
      </c>
      <c r="H48" s="302">
        <v>15.144899999999994</v>
      </c>
      <c r="I48" s="300">
        <v>21.292770000000004</v>
      </c>
      <c r="J48" s="297">
        <v>47.48122</v>
      </c>
      <c r="K48" s="297">
        <v>49.03107</v>
      </c>
      <c r="L48" s="297">
        <v>34.678540000000005</v>
      </c>
      <c r="M48" s="297">
        <v>36.522480000000002</v>
      </c>
      <c r="N48" s="302">
        <v>47.980820000000001</v>
      </c>
      <c r="O48" s="300">
        <v>54.807029999999997</v>
      </c>
      <c r="P48" s="297">
        <v>42.833419999999997</v>
      </c>
      <c r="Q48" s="297">
        <v>38.279209999999999</v>
      </c>
      <c r="R48" s="297">
        <v>28.363050000000001</v>
      </c>
      <c r="S48" s="302">
        <v>14.09127</v>
      </c>
      <c r="T48" s="304">
        <v>78.520389999999992</v>
      </c>
    </row>
    <row r="49" spans="1:20" x14ac:dyDescent="0.25">
      <c r="A49" s="193" t="s">
        <v>358</v>
      </c>
      <c r="B49" s="300">
        <v>80.941410000000005</v>
      </c>
      <c r="C49" s="297">
        <v>46.213040000000007</v>
      </c>
      <c r="D49" s="297">
        <v>30.027990000000003</v>
      </c>
      <c r="E49" s="297">
        <v>24.924060000000004</v>
      </c>
      <c r="F49" s="297">
        <v>18.230369999999997</v>
      </c>
      <c r="G49" s="297">
        <v>19.58023</v>
      </c>
      <c r="H49" s="302">
        <v>29.322119999999995</v>
      </c>
      <c r="I49" s="300">
        <v>26.622049999999998</v>
      </c>
      <c r="J49" s="297">
        <v>74.516040000000004</v>
      </c>
      <c r="K49" s="297">
        <v>44.818280000000001</v>
      </c>
      <c r="L49" s="297">
        <v>64.348919999999993</v>
      </c>
      <c r="M49" s="297">
        <v>68.267210000000006</v>
      </c>
      <c r="N49" s="302">
        <v>29.677089999999996</v>
      </c>
      <c r="O49" s="300">
        <v>66.213250000000002</v>
      </c>
      <c r="P49" s="297">
        <v>54.130560000000003</v>
      </c>
      <c r="Q49" s="297">
        <v>45.612850000000002</v>
      </c>
      <c r="R49" s="297">
        <v>27.455620000000003</v>
      </c>
      <c r="S49" s="302">
        <v>11.008289999999999</v>
      </c>
      <c r="T49" s="304">
        <v>80.941410000000005</v>
      </c>
    </row>
    <row r="50" spans="1:20" x14ac:dyDescent="0.25">
      <c r="A50" s="193" t="s">
        <v>359</v>
      </c>
      <c r="B50" s="300">
        <v>82.179380000000009</v>
      </c>
      <c r="C50" s="297">
        <v>57.918000000000006</v>
      </c>
      <c r="D50" s="297">
        <v>40.762350000000005</v>
      </c>
      <c r="E50" s="297">
        <v>28.96801</v>
      </c>
      <c r="F50" s="297">
        <v>23.227640000000005</v>
      </c>
      <c r="G50" s="297">
        <v>17.861079999999994</v>
      </c>
      <c r="H50" s="302">
        <v>16.779019999999999</v>
      </c>
      <c r="I50" s="300">
        <v>26.360360000000004</v>
      </c>
      <c r="J50" s="297">
        <v>57.453969999999998</v>
      </c>
      <c r="K50" s="297">
        <v>60.451180000000008</v>
      </c>
      <c r="L50" s="297">
        <v>42.376020000000004</v>
      </c>
      <c r="M50" s="297">
        <v>44.106870000000001</v>
      </c>
      <c r="N50" s="302">
        <v>50.501629999999999</v>
      </c>
      <c r="O50" s="300">
        <v>60.008320000000005</v>
      </c>
      <c r="P50" s="297">
        <v>46.458049999999993</v>
      </c>
      <c r="Q50" s="297">
        <v>42.753229999999995</v>
      </c>
      <c r="R50" s="297">
        <v>34.642890000000001</v>
      </c>
      <c r="S50" s="302">
        <v>15.390800000000004</v>
      </c>
      <c r="T50" s="304">
        <v>82.179380000000009</v>
      </c>
    </row>
    <row r="51" spans="1:20" x14ac:dyDescent="0.25">
      <c r="A51" s="193" t="s">
        <v>360</v>
      </c>
      <c r="B51" s="300">
        <v>86.642009999999999</v>
      </c>
      <c r="C51" s="297">
        <v>64.865489999999994</v>
      </c>
      <c r="D51" s="297">
        <v>41.576450000000001</v>
      </c>
      <c r="E51" s="297">
        <v>31.954409999999999</v>
      </c>
      <c r="F51" s="297">
        <v>25.069609999999997</v>
      </c>
      <c r="G51" s="297">
        <v>19.520119999999995</v>
      </c>
      <c r="H51" s="302">
        <v>21.431089999999998</v>
      </c>
      <c r="I51" s="300">
        <v>29.345080000000003</v>
      </c>
      <c r="J51" s="297">
        <v>59.98762</v>
      </c>
      <c r="K51" s="297">
        <v>42.398559999999996</v>
      </c>
      <c r="L51" s="297">
        <v>36.134650000000001</v>
      </c>
      <c r="M51" s="297">
        <v>40.01737</v>
      </c>
      <c r="N51" s="302">
        <v>47.953719999999997</v>
      </c>
      <c r="O51" s="300">
        <v>61.244</v>
      </c>
      <c r="P51" s="297">
        <v>55.098489999999998</v>
      </c>
      <c r="Q51" s="297">
        <v>51.401030000000006</v>
      </c>
      <c r="R51" s="297">
        <v>42.999980000000008</v>
      </c>
      <c r="S51" s="302">
        <v>21.304520000000004</v>
      </c>
      <c r="T51" s="304">
        <v>86.642009999999999</v>
      </c>
    </row>
    <row r="52" spans="1:20" x14ac:dyDescent="0.25">
      <c r="A52" s="193" t="s">
        <v>361</v>
      </c>
      <c r="B52" s="300">
        <v>83.808060000000012</v>
      </c>
      <c r="C52" s="297">
        <v>49.040900000000001</v>
      </c>
      <c r="D52" s="297">
        <v>27.624539999999996</v>
      </c>
      <c r="E52" s="297">
        <v>23.571569999999998</v>
      </c>
      <c r="F52" s="297">
        <v>17.622669999999996</v>
      </c>
      <c r="G52" s="297">
        <v>13.015869999999996</v>
      </c>
      <c r="H52" s="302">
        <v>13.80616</v>
      </c>
      <c r="I52" s="300">
        <v>25.885179999999998</v>
      </c>
      <c r="J52" s="297">
        <v>77.097349999999992</v>
      </c>
      <c r="K52" s="297">
        <v>47.395220000000002</v>
      </c>
      <c r="L52" s="297">
        <v>42.279789999999991</v>
      </c>
      <c r="M52" s="297">
        <v>42.236019999999996</v>
      </c>
      <c r="N52" s="302">
        <v>49.073279999999997</v>
      </c>
      <c r="O52" s="300">
        <v>60.978229999999996</v>
      </c>
      <c r="P52" s="297">
        <v>53.162759999999999</v>
      </c>
      <c r="Q52" s="297">
        <v>47.708079999999995</v>
      </c>
      <c r="R52" s="297">
        <v>34.108730000000001</v>
      </c>
      <c r="S52" s="302">
        <v>15.34778</v>
      </c>
      <c r="T52" s="304">
        <v>83.808060000000012</v>
      </c>
    </row>
    <row r="53" spans="1:20" x14ac:dyDescent="0.25">
      <c r="A53" s="193" t="s">
        <v>362</v>
      </c>
      <c r="B53" s="300">
        <v>83.884340000000009</v>
      </c>
      <c r="C53" s="297">
        <v>56.804140000000004</v>
      </c>
      <c r="D53" s="297">
        <v>31.195740000000004</v>
      </c>
      <c r="E53" s="297">
        <v>23.383310000000002</v>
      </c>
      <c r="F53" s="297">
        <v>21.320430000000002</v>
      </c>
      <c r="G53" s="297">
        <v>12.188520000000002</v>
      </c>
      <c r="H53" s="302">
        <v>25.309879999999996</v>
      </c>
      <c r="I53" s="300">
        <v>27.134760000000004</v>
      </c>
      <c r="J53" s="297">
        <v>64.780900000000003</v>
      </c>
      <c r="K53" s="297">
        <v>52.864739999999998</v>
      </c>
      <c r="L53" s="297">
        <v>43.763819999999996</v>
      </c>
      <c r="M53" s="297">
        <v>91.433810000000008</v>
      </c>
      <c r="N53" s="302">
        <v>63.419719999999998</v>
      </c>
      <c r="O53" s="300">
        <v>58.622240000000005</v>
      </c>
      <c r="P53" s="297">
        <v>50.397359999999999</v>
      </c>
      <c r="Q53" s="297">
        <v>38.742279999999994</v>
      </c>
      <c r="R53" s="297">
        <v>33.531590000000001</v>
      </c>
      <c r="S53" s="302">
        <v>10.475029999999997</v>
      </c>
      <c r="T53" s="304">
        <v>83.884340000000009</v>
      </c>
    </row>
    <row r="54" spans="1:20" x14ac:dyDescent="0.25">
      <c r="A54" s="193" t="s">
        <v>363</v>
      </c>
      <c r="B54" s="300">
        <v>87.462870000000009</v>
      </c>
      <c r="C54" s="297">
        <v>60.79289</v>
      </c>
      <c r="D54" s="297">
        <v>40.197279999999999</v>
      </c>
      <c r="E54" s="297">
        <v>29.150889999999997</v>
      </c>
      <c r="F54" s="297">
        <v>22.58907</v>
      </c>
      <c r="G54" s="297">
        <v>18.214799999999997</v>
      </c>
      <c r="H54" s="302">
        <v>20.369709999999998</v>
      </c>
      <c r="I54" s="300">
        <v>26.419899999999995</v>
      </c>
      <c r="J54" s="297">
        <v>51.641849999999998</v>
      </c>
      <c r="K54" s="297">
        <v>50.6312</v>
      </c>
      <c r="L54" s="297">
        <v>32.322220000000002</v>
      </c>
      <c r="M54" s="297">
        <v>30.731450000000006</v>
      </c>
      <c r="N54" s="302">
        <v>53.545609999999996</v>
      </c>
      <c r="O54" s="300">
        <v>62.515830000000008</v>
      </c>
      <c r="P54" s="297">
        <v>50.820140000000002</v>
      </c>
      <c r="Q54" s="297">
        <v>47.150150000000004</v>
      </c>
      <c r="R54" s="297">
        <v>38.372219999999999</v>
      </c>
      <c r="S54" s="302">
        <v>20.897980000000004</v>
      </c>
      <c r="T54" s="304">
        <v>87.462870000000009</v>
      </c>
    </row>
    <row r="55" spans="1:20" x14ac:dyDescent="0.25">
      <c r="A55" s="193" t="s">
        <v>364</v>
      </c>
      <c r="B55" s="300">
        <v>90.675569999999993</v>
      </c>
      <c r="C55" s="297">
        <v>63.021119999999996</v>
      </c>
      <c r="D55" s="297">
        <v>40.633810000000004</v>
      </c>
      <c r="E55" s="297">
        <v>29.138399999999997</v>
      </c>
      <c r="F55" s="297">
        <v>23.87182</v>
      </c>
      <c r="G55" s="297">
        <v>20.112209999999997</v>
      </c>
      <c r="H55" s="302">
        <v>26.947960000000005</v>
      </c>
      <c r="I55" s="300">
        <v>32.095179999999999</v>
      </c>
      <c r="J55" s="297">
        <v>69.466439999999992</v>
      </c>
      <c r="K55" s="297">
        <v>55.930590000000002</v>
      </c>
      <c r="L55" s="297">
        <v>37.404870000000003</v>
      </c>
      <c r="M55" s="297">
        <v>43.646510000000006</v>
      </c>
      <c r="N55" s="302">
        <v>55.125840000000004</v>
      </c>
      <c r="O55" s="300">
        <v>66.834640000000007</v>
      </c>
      <c r="P55" s="297">
        <v>57.247669999999992</v>
      </c>
      <c r="Q55" s="297">
        <v>50.844029999999997</v>
      </c>
      <c r="R55" s="297">
        <v>41.239240000000002</v>
      </c>
      <c r="S55" s="302">
        <v>24.619720000000001</v>
      </c>
      <c r="T55" s="304">
        <v>90.675569999999993</v>
      </c>
    </row>
    <row r="56" spans="1:20" x14ac:dyDescent="0.25">
      <c r="A56" s="193" t="s">
        <v>365</v>
      </c>
      <c r="B56" s="300">
        <v>80.327079999999995</v>
      </c>
      <c r="C56" s="297">
        <v>49.950580000000002</v>
      </c>
      <c r="D56" s="297">
        <v>30.541660000000004</v>
      </c>
      <c r="E56" s="297">
        <v>25.562300000000004</v>
      </c>
      <c r="F56" s="297">
        <v>18.599540000000005</v>
      </c>
      <c r="G56" s="297">
        <v>14.899739999999994</v>
      </c>
      <c r="H56" s="302">
        <v>15.604949999999995</v>
      </c>
      <c r="I56" s="300">
        <v>25.053099999999993</v>
      </c>
      <c r="J56" s="297">
        <v>58.155179999999994</v>
      </c>
      <c r="K56" s="297">
        <v>28.253850000000003</v>
      </c>
      <c r="L56" s="297">
        <v>40.418259999999997</v>
      </c>
      <c r="M56" s="297">
        <v>42.178539999999998</v>
      </c>
      <c r="N56" s="302">
        <v>40.767319999999998</v>
      </c>
      <c r="O56" s="300">
        <v>56.224169999999994</v>
      </c>
      <c r="P56" s="297">
        <v>37.667070000000002</v>
      </c>
      <c r="Q56" s="297">
        <v>26.243309999999997</v>
      </c>
      <c r="R56" s="297">
        <v>19.535590000000003</v>
      </c>
      <c r="S56" s="302">
        <v>11.291300000000003</v>
      </c>
      <c r="T56" s="304">
        <v>80.327079999999995</v>
      </c>
    </row>
    <row r="57" spans="1:20" x14ac:dyDescent="0.25">
      <c r="A57" s="193" t="s">
        <v>366</v>
      </c>
      <c r="B57" s="300">
        <v>83.65552000000001</v>
      </c>
      <c r="C57" s="297">
        <v>56.792449999999995</v>
      </c>
      <c r="D57" s="297">
        <v>35.48057</v>
      </c>
      <c r="E57" s="297">
        <v>28.156159999999996</v>
      </c>
      <c r="F57" s="297">
        <v>20.20767</v>
      </c>
      <c r="G57" s="297">
        <v>19.079840000000004</v>
      </c>
      <c r="H57" s="302">
        <v>27.231770000000001</v>
      </c>
      <c r="I57" s="300">
        <v>28.016980000000004</v>
      </c>
      <c r="J57" s="297">
        <v>74.884679999999989</v>
      </c>
      <c r="K57" s="297">
        <v>58.951390000000004</v>
      </c>
      <c r="L57" s="297">
        <v>49.926850000000002</v>
      </c>
      <c r="M57" s="297">
        <v>51.55115</v>
      </c>
      <c r="N57" s="302">
        <v>56.177710000000005</v>
      </c>
      <c r="O57" s="300">
        <v>68.879590000000007</v>
      </c>
      <c r="P57" s="297">
        <v>55.439930000000004</v>
      </c>
      <c r="Q57" s="297">
        <v>46.610050000000001</v>
      </c>
      <c r="R57" s="297">
        <v>33.900309999999998</v>
      </c>
      <c r="S57" s="302">
        <v>14.846159999999998</v>
      </c>
      <c r="T57" s="304">
        <v>83.65552000000001</v>
      </c>
    </row>
    <row r="58" spans="1:20" ht="15.75" thickBot="1" x14ac:dyDescent="0.3">
      <c r="A58" s="194" t="s">
        <v>367</v>
      </c>
      <c r="B58" s="301">
        <v>79.351500000000001</v>
      </c>
      <c r="C58" s="299">
        <v>41.170050000000003</v>
      </c>
      <c r="D58" s="299">
        <v>24.653420000000004</v>
      </c>
      <c r="E58" s="299">
        <v>28.296529999999997</v>
      </c>
      <c r="F58" s="299">
        <v>19.772579999999994</v>
      </c>
      <c r="G58" s="299">
        <v>11.648919999999997</v>
      </c>
      <c r="H58" s="303">
        <v>22.230050000000002</v>
      </c>
      <c r="I58" s="301">
        <v>25.966109999999997</v>
      </c>
      <c r="J58" s="299">
        <v>93.004109999999997</v>
      </c>
      <c r="K58" s="299">
        <v>40.9741</v>
      </c>
      <c r="L58" s="299">
        <v>66.89255</v>
      </c>
      <c r="M58" s="299">
        <v>35.485019999999999</v>
      </c>
      <c r="N58" s="303">
        <v>45.470140000000001</v>
      </c>
      <c r="O58" s="301">
        <v>62.925649999999997</v>
      </c>
      <c r="P58" s="299">
        <v>49.663749999999993</v>
      </c>
      <c r="Q58" s="299">
        <v>34.216349999999998</v>
      </c>
      <c r="R58" s="299">
        <v>27.971939999999996</v>
      </c>
      <c r="S58" s="303">
        <v>12.438249999999995</v>
      </c>
      <c r="T58" s="305">
        <v>79.351500000000001</v>
      </c>
    </row>
    <row r="60" spans="1:20" x14ac:dyDescent="0.25">
      <c r="A60" s="63" t="s">
        <v>368</v>
      </c>
      <c r="T60" s="63"/>
    </row>
    <row r="61" spans="1:20" x14ac:dyDescent="0.25">
      <c r="A61" s="63" t="s">
        <v>369</v>
      </c>
      <c r="T61" s="63"/>
    </row>
  </sheetData>
  <mergeCells count="5">
    <mergeCell ref="B5:H5"/>
    <mergeCell ref="I5:N5"/>
    <mergeCell ref="O5:S5"/>
    <mergeCell ref="A5:A6"/>
    <mergeCell ref="T5:T6"/>
  </mergeCells>
  <hyperlinks>
    <hyperlink ref="A2" location="'Appendix Table Menu'!A1" display="'Appendix Table Menu'!A1" xr:uid="{F9831CB4-D7E0-41E7-AF83-976588BA29C6}"/>
  </hyperlinks>
  <pageMargins left="0.7" right="0.7" top="0.75" bottom="0.75" header="0.3" footer="0.3"/>
  <pageSetup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6CF78-626A-4217-B766-F69FCCAF8829}">
  <sheetPr>
    <tabColor rgb="FF806000"/>
  </sheetPr>
  <dimension ref="A1:H63"/>
  <sheetViews>
    <sheetView workbookViewId="0">
      <selection activeCell="I12" sqref="I12"/>
    </sheetView>
  </sheetViews>
  <sheetFormatPr defaultColWidth="9.140625" defaultRowHeight="15" x14ac:dyDescent="0.25"/>
  <cols>
    <col min="1" max="1" width="24.85546875" customWidth="1"/>
    <col min="2" max="4" width="12.42578125" customWidth="1"/>
    <col min="5" max="7" width="12.5703125" customWidth="1"/>
    <col min="8" max="8" width="10" bestFit="1" customWidth="1"/>
  </cols>
  <sheetData>
    <row r="1" spans="1:8" ht="21" x14ac:dyDescent="0.35">
      <c r="A1" s="606" t="s">
        <v>372</v>
      </c>
      <c r="B1" s="606"/>
      <c r="C1" s="606"/>
      <c r="D1" s="606"/>
      <c r="E1" s="606"/>
      <c r="F1" s="606"/>
      <c r="G1" s="606"/>
    </row>
    <row r="2" spans="1:8" x14ac:dyDescent="0.25">
      <c r="A2" s="370" t="s">
        <v>71</v>
      </c>
    </row>
    <row r="4" spans="1:8" ht="15.75" thickBot="1" x14ac:dyDescent="0.3">
      <c r="A4" t="s">
        <v>136</v>
      </c>
    </row>
    <row r="5" spans="1:8" x14ac:dyDescent="0.25">
      <c r="A5" s="640" t="s">
        <v>303</v>
      </c>
      <c r="B5" s="642">
        <v>2009</v>
      </c>
      <c r="C5" s="642"/>
      <c r="D5" s="642"/>
      <c r="E5" s="642">
        <v>2019</v>
      </c>
      <c r="F5" s="642"/>
      <c r="G5" s="643"/>
    </row>
    <row r="6" spans="1:8" ht="30" x14ac:dyDescent="0.25">
      <c r="A6" s="641"/>
      <c r="B6" s="180" t="s">
        <v>210</v>
      </c>
      <c r="C6" s="180" t="s">
        <v>373</v>
      </c>
      <c r="D6" s="180" t="s">
        <v>212</v>
      </c>
      <c r="E6" s="181" t="s">
        <v>210</v>
      </c>
      <c r="F6" s="181" t="s">
        <v>373</v>
      </c>
      <c r="G6" s="182" t="s">
        <v>212</v>
      </c>
    </row>
    <row r="7" spans="1:8" x14ac:dyDescent="0.25">
      <c r="A7" s="259" t="s">
        <v>316</v>
      </c>
      <c r="B7" s="363">
        <v>8723584</v>
      </c>
      <c r="C7" s="363">
        <v>10104932</v>
      </c>
      <c r="D7" s="363">
        <v>38686859</v>
      </c>
      <c r="E7" s="364">
        <v>9870184</v>
      </c>
      <c r="F7" s="364">
        <v>10518386</v>
      </c>
      <c r="G7" s="364">
        <v>44011540</v>
      </c>
      <c r="H7" s="31"/>
    </row>
    <row r="8" spans="1:8" x14ac:dyDescent="0.25">
      <c r="A8" s="193" t="s">
        <v>317</v>
      </c>
      <c r="B8" s="171">
        <v>109674</v>
      </c>
      <c r="C8" s="171">
        <v>149090</v>
      </c>
      <c r="D8" s="171">
        <v>563426</v>
      </c>
      <c r="E8" s="183">
        <v>116567</v>
      </c>
      <c r="F8" s="183">
        <v>137428</v>
      </c>
      <c r="G8" s="183">
        <v>592265</v>
      </c>
    </row>
    <row r="9" spans="1:8" x14ac:dyDescent="0.25">
      <c r="A9" s="193" t="s">
        <v>318</v>
      </c>
      <c r="B9" s="171">
        <v>16701</v>
      </c>
      <c r="C9" s="171">
        <v>11619</v>
      </c>
      <c r="D9" s="171">
        <v>81802</v>
      </c>
      <c r="E9" s="171">
        <v>18212</v>
      </c>
      <c r="F9" s="171">
        <v>16615</v>
      </c>
      <c r="G9" s="171">
        <v>86819</v>
      </c>
    </row>
    <row r="10" spans="1:8" x14ac:dyDescent="0.25">
      <c r="A10" s="193" t="s">
        <v>319</v>
      </c>
      <c r="B10" s="171">
        <v>177627</v>
      </c>
      <c r="C10" s="171">
        <v>199372</v>
      </c>
      <c r="D10" s="171">
        <v>751645</v>
      </c>
      <c r="E10" s="171">
        <v>205525</v>
      </c>
      <c r="F10" s="171">
        <v>202732</v>
      </c>
      <c r="G10" s="171">
        <v>926223</v>
      </c>
    </row>
    <row r="11" spans="1:8" x14ac:dyDescent="0.25">
      <c r="A11" s="193" t="s">
        <v>320</v>
      </c>
      <c r="B11" s="171">
        <v>76443</v>
      </c>
      <c r="C11" s="171">
        <v>89339</v>
      </c>
      <c r="D11" s="171">
        <v>377814</v>
      </c>
      <c r="E11" s="171">
        <v>80561</v>
      </c>
      <c r="F11" s="171">
        <v>80840</v>
      </c>
      <c r="G11" s="171">
        <v>397723</v>
      </c>
    </row>
    <row r="12" spans="1:8" x14ac:dyDescent="0.25">
      <c r="A12" s="193" t="s">
        <v>321</v>
      </c>
      <c r="B12" s="171">
        <v>1328101</v>
      </c>
      <c r="C12" s="171">
        <v>1506063</v>
      </c>
      <c r="D12" s="171">
        <v>5296542</v>
      </c>
      <c r="E12" s="171">
        <v>1437043</v>
      </c>
      <c r="F12" s="171">
        <v>1620185</v>
      </c>
      <c r="G12" s="171">
        <v>5928820</v>
      </c>
    </row>
    <row r="13" spans="1:8" x14ac:dyDescent="0.25">
      <c r="A13" s="193" t="s">
        <v>322</v>
      </c>
      <c r="B13" s="171">
        <v>145958</v>
      </c>
      <c r="C13" s="171">
        <v>169254</v>
      </c>
      <c r="D13" s="171">
        <v>629076</v>
      </c>
      <c r="E13" s="171">
        <v>185571</v>
      </c>
      <c r="F13" s="171">
        <v>176078</v>
      </c>
      <c r="G13" s="171">
        <v>756485</v>
      </c>
    </row>
    <row r="14" spans="1:8" x14ac:dyDescent="0.25">
      <c r="A14" s="193" t="s">
        <v>323</v>
      </c>
      <c r="B14" s="171">
        <v>91281</v>
      </c>
      <c r="C14" s="171">
        <v>117142</v>
      </c>
      <c r="D14" s="171">
        <v>410674</v>
      </c>
      <c r="E14" s="171">
        <v>101267</v>
      </c>
      <c r="F14" s="171">
        <v>124025</v>
      </c>
      <c r="G14" s="171">
        <v>478412</v>
      </c>
    </row>
    <row r="15" spans="1:8" x14ac:dyDescent="0.25">
      <c r="A15" s="193" t="s">
        <v>324</v>
      </c>
      <c r="B15" s="171">
        <v>21644</v>
      </c>
      <c r="C15" s="171">
        <v>21465</v>
      </c>
      <c r="D15" s="171">
        <v>84177</v>
      </c>
      <c r="E15" s="171">
        <v>24939</v>
      </c>
      <c r="F15" s="171">
        <v>28000</v>
      </c>
      <c r="G15" s="171">
        <v>109161</v>
      </c>
    </row>
    <row r="16" spans="1:8" x14ac:dyDescent="0.25">
      <c r="A16" s="193" t="s">
        <v>325</v>
      </c>
      <c r="B16" s="171">
        <v>573355</v>
      </c>
      <c r="C16" s="171">
        <v>676740</v>
      </c>
      <c r="D16" s="171">
        <v>2199123</v>
      </c>
      <c r="E16" s="171">
        <v>687204</v>
      </c>
      <c r="F16" s="171">
        <v>752650</v>
      </c>
      <c r="G16" s="171">
        <v>2665178</v>
      </c>
    </row>
    <row r="17" spans="1:7" x14ac:dyDescent="0.25">
      <c r="A17" s="193" t="s">
        <v>326</v>
      </c>
      <c r="B17" s="171">
        <v>263100</v>
      </c>
      <c r="C17" s="171">
        <v>294431</v>
      </c>
      <c r="D17" s="171">
        <v>1138104</v>
      </c>
      <c r="E17" s="171">
        <v>316653</v>
      </c>
      <c r="F17" s="171">
        <v>322180</v>
      </c>
      <c r="G17" s="171">
        <v>1383969</v>
      </c>
    </row>
    <row r="18" spans="1:7" x14ac:dyDescent="0.25">
      <c r="A18" s="193" t="s">
        <v>327</v>
      </c>
      <c r="B18" s="171">
        <v>48226</v>
      </c>
      <c r="C18" s="171">
        <v>52862</v>
      </c>
      <c r="D18" s="171">
        <v>193111</v>
      </c>
      <c r="E18" s="171">
        <v>44995</v>
      </c>
      <c r="F18" s="171">
        <v>50769</v>
      </c>
      <c r="G18" s="171">
        <v>183373</v>
      </c>
    </row>
    <row r="19" spans="1:7" x14ac:dyDescent="0.25">
      <c r="A19" s="193" t="s">
        <v>328</v>
      </c>
      <c r="B19" s="171">
        <v>34086</v>
      </c>
      <c r="C19" s="171">
        <v>37272</v>
      </c>
      <c r="D19" s="171">
        <v>158427</v>
      </c>
      <c r="E19" s="171">
        <v>45692</v>
      </c>
      <c r="F19" s="171">
        <v>33704</v>
      </c>
      <c r="G19" s="171">
        <v>186310</v>
      </c>
    </row>
    <row r="20" spans="1:7" x14ac:dyDescent="0.25">
      <c r="A20" s="193" t="s">
        <v>329</v>
      </c>
      <c r="B20" s="171">
        <v>333408</v>
      </c>
      <c r="C20" s="171">
        <v>419088</v>
      </c>
      <c r="D20" s="171">
        <v>1521743</v>
      </c>
      <c r="E20" s="171">
        <v>353136</v>
      </c>
      <c r="F20" s="171">
        <v>384149</v>
      </c>
      <c r="G20" s="171">
        <v>1652493</v>
      </c>
    </row>
    <row r="21" spans="1:7" x14ac:dyDescent="0.25">
      <c r="A21" s="193" t="s">
        <v>330</v>
      </c>
      <c r="B21" s="171">
        <v>152218</v>
      </c>
      <c r="C21" s="171">
        <v>186816</v>
      </c>
      <c r="D21" s="171">
        <v>730609</v>
      </c>
      <c r="E21" s="171">
        <v>169800</v>
      </c>
      <c r="F21" s="171">
        <v>178119</v>
      </c>
      <c r="G21" s="171">
        <v>792358</v>
      </c>
    </row>
    <row r="22" spans="1:7" x14ac:dyDescent="0.25">
      <c r="A22" s="193" t="s">
        <v>331</v>
      </c>
      <c r="B22" s="171">
        <v>66820</v>
      </c>
      <c r="C22" s="171">
        <v>68033</v>
      </c>
      <c r="D22" s="171">
        <v>341461</v>
      </c>
      <c r="E22" s="171">
        <v>71357</v>
      </c>
      <c r="F22" s="171">
        <v>81130</v>
      </c>
      <c r="G22" s="171">
        <v>378521</v>
      </c>
    </row>
    <row r="23" spans="1:7" x14ac:dyDescent="0.25">
      <c r="A23" s="193" t="s">
        <v>332</v>
      </c>
      <c r="B23" s="171">
        <v>69067</v>
      </c>
      <c r="C23" s="171">
        <v>77531</v>
      </c>
      <c r="D23" s="171">
        <v>356221</v>
      </c>
      <c r="E23" s="171">
        <v>80816</v>
      </c>
      <c r="F23" s="171">
        <v>72021</v>
      </c>
      <c r="G23" s="171">
        <v>383859</v>
      </c>
    </row>
    <row r="24" spans="1:7" x14ac:dyDescent="0.25">
      <c r="A24" s="193" t="s">
        <v>333</v>
      </c>
      <c r="B24" s="171">
        <v>107530</v>
      </c>
      <c r="C24" s="171">
        <v>124033</v>
      </c>
      <c r="D24" s="171">
        <v>529355</v>
      </c>
      <c r="E24" s="171">
        <v>107601</v>
      </c>
      <c r="F24" s="171">
        <v>119337</v>
      </c>
      <c r="G24" s="171">
        <v>574477</v>
      </c>
    </row>
    <row r="25" spans="1:7" x14ac:dyDescent="0.25">
      <c r="A25" s="193" t="s">
        <v>334</v>
      </c>
      <c r="B25" s="171">
        <v>110050</v>
      </c>
      <c r="C25" s="171">
        <v>143851</v>
      </c>
      <c r="D25" s="171">
        <v>540034</v>
      </c>
      <c r="E25" s="171">
        <v>116558</v>
      </c>
      <c r="F25" s="171">
        <v>155003</v>
      </c>
      <c r="G25" s="171">
        <v>581873</v>
      </c>
    </row>
    <row r="26" spans="1:7" x14ac:dyDescent="0.25">
      <c r="A26" s="193" t="s">
        <v>335</v>
      </c>
      <c r="B26" s="171">
        <v>36569</v>
      </c>
      <c r="C26" s="171">
        <v>34870</v>
      </c>
      <c r="D26" s="171">
        <v>148457</v>
      </c>
      <c r="E26" s="171">
        <v>225242</v>
      </c>
      <c r="F26" s="171">
        <v>244093</v>
      </c>
      <c r="G26" s="171">
        <v>1006519</v>
      </c>
    </row>
    <row r="27" spans="1:7" x14ac:dyDescent="0.25">
      <c r="A27" s="193" t="s">
        <v>336</v>
      </c>
      <c r="B27" s="171">
        <v>166308</v>
      </c>
      <c r="C27" s="171">
        <v>162415</v>
      </c>
      <c r="D27" s="171">
        <v>655398</v>
      </c>
      <c r="E27" s="171">
        <v>170179</v>
      </c>
      <c r="F27" s="171">
        <v>185558</v>
      </c>
      <c r="G27" s="171">
        <v>739780</v>
      </c>
    </row>
    <row r="28" spans="1:7" x14ac:dyDescent="0.25">
      <c r="A28" s="193" t="s">
        <v>337</v>
      </c>
      <c r="B28" s="171">
        <v>191850</v>
      </c>
      <c r="C28" s="171">
        <v>218634</v>
      </c>
      <c r="D28" s="171">
        <v>883743</v>
      </c>
      <c r="E28" s="171">
        <v>39491</v>
      </c>
      <c r="F28" s="171">
        <v>31001</v>
      </c>
      <c r="G28" s="171">
        <v>156318</v>
      </c>
    </row>
    <row r="29" spans="1:7" x14ac:dyDescent="0.25">
      <c r="A29" s="193" t="s">
        <v>338</v>
      </c>
      <c r="B29" s="171">
        <v>222384</v>
      </c>
      <c r="C29" s="171">
        <v>319089</v>
      </c>
      <c r="D29" s="171">
        <v>1015864</v>
      </c>
      <c r="E29" s="171">
        <v>254690</v>
      </c>
      <c r="F29" s="171">
        <v>282372</v>
      </c>
      <c r="G29" s="171">
        <v>1126292</v>
      </c>
    </row>
    <row r="30" spans="1:7" x14ac:dyDescent="0.25">
      <c r="A30" s="193" t="s">
        <v>339</v>
      </c>
      <c r="B30" s="171">
        <v>122427</v>
      </c>
      <c r="C30" s="171">
        <v>133167</v>
      </c>
      <c r="D30" s="171">
        <v>539721</v>
      </c>
      <c r="E30" s="171">
        <v>130448</v>
      </c>
      <c r="F30" s="171">
        <v>130688</v>
      </c>
      <c r="G30" s="171">
        <v>620775</v>
      </c>
    </row>
    <row r="31" spans="1:7" x14ac:dyDescent="0.25">
      <c r="A31" s="193" t="s">
        <v>340</v>
      </c>
      <c r="B31" s="171">
        <v>69950</v>
      </c>
      <c r="C31" s="171">
        <v>83671</v>
      </c>
      <c r="D31" s="171">
        <v>334964</v>
      </c>
      <c r="E31" s="171">
        <v>67965</v>
      </c>
      <c r="F31" s="171">
        <v>83531</v>
      </c>
      <c r="G31" s="171">
        <v>357806</v>
      </c>
    </row>
    <row r="32" spans="1:7" x14ac:dyDescent="0.25">
      <c r="A32" s="193" t="s">
        <v>341</v>
      </c>
      <c r="B32" s="171">
        <v>141224</v>
      </c>
      <c r="C32" s="171">
        <v>170863</v>
      </c>
      <c r="D32" s="171">
        <v>721000</v>
      </c>
      <c r="E32" s="171">
        <v>175797</v>
      </c>
      <c r="F32" s="171">
        <v>167860</v>
      </c>
      <c r="G32" s="171">
        <v>811923</v>
      </c>
    </row>
    <row r="33" spans="1:7" x14ac:dyDescent="0.25">
      <c r="A33" s="193" t="s">
        <v>342</v>
      </c>
      <c r="B33" s="171">
        <v>21680</v>
      </c>
      <c r="C33" s="171">
        <v>21996</v>
      </c>
      <c r="D33" s="171">
        <v>114948</v>
      </c>
      <c r="E33" s="171">
        <v>26602</v>
      </c>
      <c r="F33" s="171">
        <v>28536</v>
      </c>
      <c r="G33" s="171">
        <v>136388</v>
      </c>
    </row>
    <row r="34" spans="1:7" x14ac:dyDescent="0.25">
      <c r="A34" s="193" t="s">
        <v>343</v>
      </c>
      <c r="B34" s="171">
        <v>41258</v>
      </c>
      <c r="C34" s="171">
        <v>47720</v>
      </c>
      <c r="D34" s="171">
        <v>231752</v>
      </c>
      <c r="E34" s="171">
        <v>54640</v>
      </c>
      <c r="F34" s="171">
        <v>45477</v>
      </c>
      <c r="G34" s="171">
        <v>260634</v>
      </c>
    </row>
    <row r="35" spans="1:7" x14ac:dyDescent="0.25">
      <c r="A35" s="193" t="s">
        <v>344</v>
      </c>
      <c r="B35" s="171">
        <v>105906</v>
      </c>
      <c r="C35" s="171">
        <v>93449</v>
      </c>
      <c r="D35" s="171">
        <v>394331</v>
      </c>
      <c r="E35" s="171">
        <v>125527</v>
      </c>
      <c r="F35" s="171">
        <v>125205</v>
      </c>
      <c r="G35" s="171">
        <v>494923</v>
      </c>
    </row>
    <row r="36" spans="1:7" x14ac:dyDescent="0.25">
      <c r="A36" s="193" t="s">
        <v>345</v>
      </c>
      <c r="B36" s="171">
        <v>34647</v>
      </c>
      <c r="C36" s="171">
        <v>29746</v>
      </c>
      <c r="D36" s="171">
        <v>139044</v>
      </c>
      <c r="E36" s="171">
        <v>34528</v>
      </c>
      <c r="F36" s="171">
        <v>32237</v>
      </c>
      <c r="G36" s="171">
        <v>153064</v>
      </c>
    </row>
    <row r="37" spans="1:7" x14ac:dyDescent="0.25">
      <c r="A37" s="193" t="s">
        <v>346</v>
      </c>
      <c r="B37" s="171">
        <v>244005</v>
      </c>
      <c r="C37" s="171">
        <v>289729</v>
      </c>
      <c r="D37" s="171">
        <v>1068697</v>
      </c>
      <c r="E37" s="171">
        <v>262757</v>
      </c>
      <c r="F37" s="171">
        <v>307481</v>
      </c>
      <c r="G37" s="171">
        <v>1203546</v>
      </c>
    </row>
    <row r="38" spans="1:7" x14ac:dyDescent="0.25">
      <c r="A38" s="193" t="s">
        <v>347</v>
      </c>
      <c r="B38" s="171">
        <v>48467</v>
      </c>
      <c r="C38" s="171">
        <v>52319</v>
      </c>
      <c r="D38" s="171">
        <v>226588</v>
      </c>
      <c r="E38" s="171">
        <v>55626</v>
      </c>
      <c r="F38" s="171">
        <v>53207</v>
      </c>
      <c r="G38" s="171">
        <v>252644</v>
      </c>
    </row>
    <row r="39" spans="1:7" x14ac:dyDescent="0.25">
      <c r="A39" s="193" t="s">
        <v>348</v>
      </c>
      <c r="B39" s="171">
        <v>708732</v>
      </c>
      <c r="C39" s="171">
        <v>895739</v>
      </c>
      <c r="D39" s="171">
        <v>3232310</v>
      </c>
      <c r="E39" s="171">
        <v>756117</v>
      </c>
      <c r="F39" s="171">
        <v>931697</v>
      </c>
      <c r="G39" s="171">
        <v>3458537</v>
      </c>
    </row>
    <row r="40" spans="1:7" x14ac:dyDescent="0.25">
      <c r="A40" s="193" t="s">
        <v>349</v>
      </c>
      <c r="B40" s="171">
        <v>260281</v>
      </c>
      <c r="C40" s="171">
        <v>301988</v>
      </c>
      <c r="D40" s="171">
        <v>1194804</v>
      </c>
      <c r="E40" s="171">
        <v>316332</v>
      </c>
      <c r="F40" s="171">
        <v>303803</v>
      </c>
      <c r="G40" s="171">
        <v>1397719</v>
      </c>
    </row>
    <row r="41" spans="1:7" x14ac:dyDescent="0.25">
      <c r="A41" s="193" t="s">
        <v>350</v>
      </c>
      <c r="B41" s="171">
        <v>14993</v>
      </c>
      <c r="C41" s="171">
        <v>17571</v>
      </c>
      <c r="D41" s="171">
        <v>94426</v>
      </c>
      <c r="E41" s="171">
        <v>29340</v>
      </c>
      <c r="F41" s="171">
        <v>19501</v>
      </c>
      <c r="G41" s="171">
        <v>128182</v>
      </c>
    </row>
    <row r="42" spans="1:7" x14ac:dyDescent="0.25">
      <c r="A42" s="193" t="s">
        <v>351</v>
      </c>
      <c r="B42" s="171">
        <v>301195</v>
      </c>
      <c r="C42" s="171">
        <v>385634</v>
      </c>
      <c r="D42" s="171">
        <v>1437923</v>
      </c>
      <c r="E42" s="171">
        <v>318881</v>
      </c>
      <c r="F42" s="171">
        <v>343410</v>
      </c>
      <c r="G42" s="171">
        <v>1608518</v>
      </c>
    </row>
    <row r="43" spans="1:7" x14ac:dyDescent="0.25">
      <c r="A43" s="193" t="s">
        <v>352</v>
      </c>
      <c r="B43" s="171">
        <v>88709</v>
      </c>
      <c r="C43" s="171">
        <v>104545</v>
      </c>
      <c r="D43" s="171">
        <v>466190</v>
      </c>
      <c r="E43" s="171">
        <v>106556</v>
      </c>
      <c r="F43" s="171">
        <v>103973</v>
      </c>
      <c r="G43" s="171">
        <v>519625</v>
      </c>
    </row>
    <row r="44" spans="1:7" x14ac:dyDescent="0.25">
      <c r="A44" s="193" t="s">
        <v>353</v>
      </c>
      <c r="B44" s="171">
        <v>127532</v>
      </c>
      <c r="C44" s="171">
        <v>146528</v>
      </c>
      <c r="D44" s="171">
        <v>550580</v>
      </c>
      <c r="E44" s="171">
        <v>137926</v>
      </c>
      <c r="F44" s="171">
        <v>146977</v>
      </c>
      <c r="G44" s="171">
        <v>610576</v>
      </c>
    </row>
    <row r="45" spans="1:7" x14ac:dyDescent="0.25">
      <c r="A45" s="193" t="s">
        <v>354</v>
      </c>
      <c r="B45" s="171">
        <v>294790</v>
      </c>
      <c r="C45" s="171">
        <v>355278</v>
      </c>
      <c r="D45" s="171">
        <v>1446747</v>
      </c>
      <c r="E45" s="171">
        <v>335792</v>
      </c>
      <c r="F45" s="171">
        <v>387363</v>
      </c>
      <c r="G45" s="171">
        <v>1604276</v>
      </c>
    </row>
    <row r="46" spans="1:7" x14ac:dyDescent="0.25">
      <c r="A46" s="193" t="s">
        <v>355</v>
      </c>
      <c r="B46" s="171">
        <v>31701</v>
      </c>
      <c r="C46" s="171">
        <v>38139</v>
      </c>
      <c r="D46" s="171">
        <v>148831</v>
      </c>
      <c r="E46" s="171">
        <v>37047</v>
      </c>
      <c r="F46" s="171">
        <v>33700</v>
      </c>
      <c r="G46" s="171">
        <v>156150</v>
      </c>
    </row>
    <row r="47" spans="1:7" x14ac:dyDescent="0.25">
      <c r="A47" s="193" t="s">
        <v>356</v>
      </c>
      <c r="B47" s="171">
        <v>110742</v>
      </c>
      <c r="C47" s="171">
        <v>131877</v>
      </c>
      <c r="D47" s="171">
        <v>515603</v>
      </c>
      <c r="E47" s="171">
        <v>123021</v>
      </c>
      <c r="F47" s="171">
        <v>134244</v>
      </c>
      <c r="G47" s="171">
        <v>586839</v>
      </c>
    </row>
    <row r="48" spans="1:7" x14ac:dyDescent="0.25">
      <c r="A48" s="193" t="s">
        <v>357</v>
      </c>
      <c r="B48" s="171">
        <v>18220</v>
      </c>
      <c r="C48" s="171">
        <v>19414</v>
      </c>
      <c r="D48" s="171">
        <v>101396</v>
      </c>
      <c r="E48" s="171">
        <v>24494</v>
      </c>
      <c r="F48" s="171">
        <v>18657</v>
      </c>
      <c r="G48" s="171">
        <v>108714</v>
      </c>
    </row>
    <row r="49" spans="1:8" x14ac:dyDescent="0.25">
      <c r="A49" s="193" t="s">
        <v>358</v>
      </c>
      <c r="B49" s="171">
        <v>151273</v>
      </c>
      <c r="C49" s="171">
        <v>194263</v>
      </c>
      <c r="D49" s="171">
        <v>752082</v>
      </c>
      <c r="E49" s="171">
        <v>185823</v>
      </c>
      <c r="F49" s="171">
        <v>190694</v>
      </c>
      <c r="G49" s="171">
        <v>886968</v>
      </c>
    </row>
    <row r="50" spans="1:8" x14ac:dyDescent="0.25">
      <c r="A50" s="193" t="s">
        <v>359</v>
      </c>
      <c r="B50" s="171">
        <v>706385</v>
      </c>
      <c r="C50" s="171">
        <v>737598</v>
      </c>
      <c r="D50" s="171">
        <v>3092744</v>
      </c>
      <c r="E50" s="171">
        <v>892022</v>
      </c>
      <c r="F50" s="171">
        <v>861921</v>
      </c>
      <c r="G50" s="171">
        <v>3804355</v>
      </c>
    </row>
    <row r="51" spans="1:8" x14ac:dyDescent="0.25">
      <c r="A51" s="193" t="s">
        <v>360</v>
      </c>
      <c r="B51" s="171">
        <v>60372</v>
      </c>
      <c r="C51" s="171">
        <v>55828</v>
      </c>
      <c r="D51" s="171">
        <v>246415</v>
      </c>
      <c r="E51" s="171">
        <v>65127</v>
      </c>
      <c r="F51" s="171">
        <v>64488</v>
      </c>
      <c r="G51" s="171">
        <v>304924</v>
      </c>
    </row>
    <row r="52" spans="1:8" x14ac:dyDescent="0.25">
      <c r="A52" s="193" t="s">
        <v>361</v>
      </c>
      <c r="B52" s="171">
        <v>14452</v>
      </c>
      <c r="C52" s="171">
        <v>16234</v>
      </c>
      <c r="D52" s="171">
        <v>71008</v>
      </c>
      <c r="E52" s="171">
        <v>19351</v>
      </c>
      <c r="F52" s="171">
        <v>18122</v>
      </c>
      <c r="G52" s="171">
        <v>76471</v>
      </c>
    </row>
    <row r="53" spans="1:8" x14ac:dyDescent="0.25">
      <c r="A53" s="193" t="s">
        <v>362</v>
      </c>
      <c r="B53" s="171">
        <v>222425</v>
      </c>
      <c r="C53" s="171">
        <v>218692</v>
      </c>
      <c r="D53" s="171">
        <v>946760</v>
      </c>
      <c r="E53" s="171">
        <v>237672</v>
      </c>
      <c r="F53" s="171">
        <v>231492</v>
      </c>
      <c r="G53" s="171">
        <v>1076225</v>
      </c>
    </row>
    <row r="54" spans="1:8" x14ac:dyDescent="0.25">
      <c r="A54" s="193" t="s">
        <v>363</v>
      </c>
      <c r="B54" s="171">
        <v>218308</v>
      </c>
      <c r="C54" s="171">
        <v>216575</v>
      </c>
      <c r="D54" s="171">
        <v>916270</v>
      </c>
      <c r="E54" s="171">
        <v>251053</v>
      </c>
      <c r="F54" s="171">
        <v>232333</v>
      </c>
      <c r="G54" s="171">
        <v>1086233</v>
      </c>
    </row>
    <row r="55" spans="1:8" x14ac:dyDescent="0.25">
      <c r="A55" s="193" t="s">
        <v>364</v>
      </c>
      <c r="B55" s="171">
        <v>30562</v>
      </c>
      <c r="C55" s="171">
        <v>36247</v>
      </c>
      <c r="D55" s="171">
        <v>137154</v>
      </c>
      <c r="E55" s="171">
        <v>36929</v>
      </c>
      <c r="F55" s="171">
        <v>35558</v>
      </c>
      <c r="G55" s="171">
        <v>170375</v>
      </c>
    </row>
    <row r="56" spans="1:8" x14ac:dyDescent="0.25">
      <c r="A56" s="193" t="s">
        <v>365</v>
      </c>
      <c r="B56" s="171">
        <v>34348</v>
      </c>
      <c r="C56" s="171">
        <v>47470</v>
      </c>
      <c r="D56" s="171">
        <v>196148</v>
      </c>
      <c r="E56" s="171">
        <v>32594</v>
      </c>
      <c r="F56" s="171">
        <v>43775</v>
      </c>
      <c r="G56" s="171">
        <v>193065</v>
      </c>
    </row>
    <row r="57" spans="1:8" x14ac:dyDescent="0.25">
      <c r="A57" s="193" t="s">
        <v>366</v>
      </c>
      <c r="B57" s="171">
        <v>147922</v>
      </c>
      <c r="C57" s="171">
        <v>173261</v>
      </c>
      <c r="D57" s="171">
        <v>701295</v>
      </c>
      <c r="E57" s="171">
        <v>162125</v>
      </c>
      <c r="F57" s="171">
        <v>151337</v>
      </c>
      <c r="G57" s="171">
        <v>789093</v>
      </c>
    </row>
    <row r="58" spans="1:8" ht="15.75" thickBot="1" x14ac:dyDescent="0.3">
      <c r="A58" s="194" t="s">
        <v>367</v>
      </c>
      <c r="B58" s="179">
        <v>8678</v>
      </c>
      <c r="C58" s="179">
        <v>10382</v>
      </c>
      <c r="D58" s="179">
        <v>60322</v>
      </c>
      <c r="E58" s="171">
        <v>14993</v>
      </c>
      <c r="F58" s="171">
        <v>13130</v>
      </c>
      <c r="G58" s="171">
        <v>65764</v>
      </c>
    </row>
    <row r="60" spans="1:8" x14ac:dyDescent="0.25">
      <c r="A60" s="605" t="s">
        <v>374</v>
      </c>
      <c r="B60" s="605"/>
      <c r="C60" s="605"/>
      <c r="D60" s="605"/>
      <c r="E60" s="605"/>
      <c r="F60" s="605"/>
      <c r="G60" s="605"/>
      <c r="H60" s="605"/>
    </row>
    <row r="61" spans="1:8" x14ac:dyDescent="0.25">
      <c r="A61" s="605"/>
      <c r="B61" s="605"/>
      <c r="C61" s="605"/>
      <c r="D61" s="605"/>
      <c r="E61" s="605"/>
      <c r="F61" s="605"/>
      <c r="G61" s="605"/>
      <c r="H61" s="605"/>
    </row>
    <row r="62" spans="1:8" x14ac:dyDescent="0.25">
      <c r="A62" s="605"/>
      <c r="B62" s="605"/>
      <c r="C62" s="605"/>
      <c r="D62" s="605"/>
      <c r="E62" s="605"/>
      <c r="F62" s="605"/>
      <c r="G62" s="605"/>
      <c r="H62" s="605"/>
    </row>
    <row r="63" spans="1:8" x14ac:dyDescent="0.25">
      <c r="A63" t="s">
        <v>375</v>
      </c>
      <c r="B63" s="30"/>
      <c r="C63" s="30"/>
      <c r="D63" s="30"/>
      <c r="E63" s="30"/>
      <c r="F63" s="30"/>
      <c r="G63" s="30"/>
      <c r="H63" s="30"/>
    </row>
  </sheetData>
  <mergeCells count="5">
    <mergeCell ref="A1:G1"/>
    <mergeCell ref="A5:A6"/>
    <mergeCell ref="B5:D5"/>
    <mergeCell ref="E5:G5"/>
    <mergeCell ref="A60:H62"/>
  </mergeCells>
  <hyperlinks>
    <hyperlink ref="A2" location="'Appendix Table Menu'!A1" display="'Appendix Table Menu'!A1" xr:uid="{B08538B8-011C-470D-B8B7-F736E76981A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5E537-A409-4D42-A454-2A8ECDA6F095}">
  <sheetPr>
    <tabColor rgb="FF806000"/>
  </sheetPr>
  <dimension ref="A1:F63"/>
  <sheetViews>
    <sheetView workbookViewId="0">
      <selection activeCell="G22" sqref="G22"/>
    </sheetView>
  </sheetViews>
  <sheetFormatPr defaultColWidth="21" defaultRowHeight="15" x14ac:dyDescent="0.25"/>
  <cols>
    <col min="1" max="1" width="22.5703125" customWidth="1"/>
  </cols>
  <sheetData>
    <row r="1" spans="1:5" ht="21" x14ac:dyDescent="0.35">
      <c r="A1" s="606" t="s">
        <v>376</v>
      </c>
      <c r="B1" s="606"/>
      <c r="C1" s="606"/>
      <c r="D1" s="606"/>
      <c r="E1" s="606"/>
    </row>
    <row r="2" spans="1:5" x14ac:dyDescent="0.25">
      <c r="A2" s="370" t="s">
        <v>71</v>
      </c>
    </row>
    <row r="4" spans="1:5" ht="15.75" thickBot="1" x14ac:dyDescent="0.3">
      <c r="A4" t="s">
        <v>106</v>
      </c>
    </row>
    <row r="5" spans="1:5" x14ac:dyDescent="0.25">
      <c r="A5" s="644" t="s">
        <v>303</v>
      </c>
      <c r="B5" s="642">
        <v>2009</v>
      </c>
      <c r="C5" s="642"/>
      <c r="D5" s="646">
        <v>2019</v>
      </c>
      <c r="E5" s="647"/>
    </row>
    <row r="6" spans="1:5" ht="30" x14ac:dyDescent="0.25">
      <c r="A6" s="645"/>
      <c r="B6" s="180" t="s">
        <v>210</v>
      </c>
      <c r="C6" s="180" t="s">
        <v>373</v>
      </c>
      <c r="D6" s="180" t="s">
        <v>210</v>
      </c>
      <c r="E6" s="437" t="s">
        <v>373</v>
      </c>
    </row>
    <row r="7" spans="1:5" x14ac:dyDescent="0.25">
      <c r="A7" s="192" t="s">
        <v>316</v>
      </c>
      <c r="B7" s="240">
        <v>22.549217552140895</v>
      </c>
      <c r="C7" s="240">
        <v>26.11980466028529</v>
      </c>
      <c r="D7" s="195">
        <v>22.426354542467724</v>
      </c>
      <c r="E7" s="256">
        <v>23.899154630808191</v>
      </c>
    </row>
    <row r="8" spans="1:5" x14ac:dyDescent="0.25">
      <c r="A8" s="193" t="s">
        <v>317</v>
      </c>
      <c r="B8" s="186">
        <v>19.465555370181708</v>
      </c>
      <c r="C8" s="186">
        <v>26.461327663260125</v>
      </c>
      <c r="D8" s="15">
        <v>19.681561463196374</v>
      </c>
      <c r="E8" s="21">
        <v>23.203802351987708</v>
      </c>
    </row>
    <row r="9" spans="1:5" x14ac:dyDescent="0.25">
      <c r="A9" s="193" t="s">
        <v>318</v>
      </c>
      <c r="B9" s="186">
        <v>20.416371237867047</v>
      </c>
      <c r="C9" s="186">
        <v>14.203809197819126</v>
      </c>
      <c r="D9" s="15">
        <v>20.976975086098665</v>
      </c>
      <c r="E9" s="21">
        <v>19.137515981524782</v>
      </c>
    </row>
    <row r="10" spans="1:5" x14ac:dyDescent="0.25">
      <c r="A10" s="193" t="s">
        <v>319</v>
      </c>
      <c r="B10" s="186">
        <v>23.631767656273905</v>
      </c>
      <c r="C10" s="186">
        <v>26.524755702492531</v>
      </c>
      <c r="D10" s="15">
        <v>22.189580694929838</v>
      </c>
      <c r="E10" s="21">
        <v>21.888033443350036</v>
      </c>
    </row>
    <row r="11" spans="1:5" x14ac:dyDescent="0.25">
      <c r="A11" s="193" t="s">
        <v>320</v>
      </c>
      <c r="B11" s="186">
        <v>20.232971779764647</v>
      </c>
      <c r="C11" s="186">
        <v>23.646291561456167</v>
      </c>
      <c r="D11" s="15">
        <v>20.255554745388121</v>
      </c>
      <c r="E11" s="21">
        <v>20.325704070420873</v>
      </c>
    </row>
    <row r="12" spans="1:5" x14ac:dyDescent="0.25">
      <c r="A12" s="193" t="s">
        <v>321</v>
      </c>
      <c r="B12" s="186">
        <v>25.074869603601748</v>
      </c>
      <c r="C12" s="186">
        <v>28.434835407705634</v>
      </c>
      <c r="D12" s="15">
        <v>24.238263263178844</v>
      </c>
      <c r="E12" s="21">
        <v>27.327275916624217</v>
      </c>
    </row>
    <row r="13" spans="1:5" x14ac:dyDescent="0.25">
      <c r="A13" s="193" t="s">
        <v>322</v>
      </c>
      <c r="B13" s="186">
        <v>23.201966058155136</v>
      </c>
      <c r="C13" s="186">
        <v>26.90517520935467</v>
      </c>
      <c r="D13" s="15">
        <v>24.530691289318359</v>
      </c>
      <c r="E13" s="21">
        <v>23.275808509091391</v>
      </c>
    </row>
    <row r="14" spans="1:5" x14ac:dyDescent="0.25">
      <c r="A14" s="193" t="s">
        <v>323</v>
      </c>
      <c r="B14" s="186">
        <v>22.227119320921219</v>
      </c>
      <c r="C14" s="186">
        <v>28.524328299332318</v>
      </c>
      <c r="D14" s="15">
        <v>21.167320217720292</v>
      </c>
      <c r="E14" s="21">
        <v>25.924307918697693</v>
      </c>
    </row>
    <row r="15" spans="1:5" x14ac:dyDescent="0.25">
      <c r="A15" s="193" t="s">
        <v>324</v>
      </c>
      <c r="B15" s="186">
        <v>25.712486783800802</v>
      </c>
      <c r="C15" s="186">
        <v>25.499839623650168</v>
      </c>
      <c r="D15" s="15">
        <v>22.84607139912606</v>
      </c>
      <c r="E15" s="21">
        <v>25.650186421890602</v>
      </c>
    </row>
    <row r="16" spans="1:5" x14ac:dyDescent="0.25">
      <c r="A16" s="193" t="s">
        <v>325</v>
      </c>
      <c r="B16" s="186">
        <v>26.071984150045267</v>
      </c>
      <c r="C16" s="186">
        <v>30.773176398045948</v>
      </c>
      <c r="D16" s="15">
        <v>25.784544221811828</v>
      </c>
      <c r="E16" s="21">
        <v>28.240140058187485</v>
      </c>
    </row>
    <row r="17" spans="1:5" x14ac:dyDescent="0.25">
      <c r="A17" s="193" t="s">
        <v>326</v>
      </c>
      <c r="B17" s="186">
        <v>23.117395246831574</v>
      </c>
      <c r="C17" s="186">
        <v>25.870307107259087</v>
      </c>
      <c r="D17" s="15">
        <v>22.880064510115471</v>
      </c>
      <c r="E17" s="21">
        <v>23.279423166270345</v>
      </c>
    </row>
    <row r="18" spans="1:5" x14ac:dyDescent="0.25">
      <c r="A18" s="193" t="s">
        <v>327</v>
      </c>
      <c r="B18" s="186">
        <v>24.973201940852672</v>
      </c>
      <c r="C18" s="186">
        <v>27.373893770940029</v>
      </c>
      <c r="D18" s="15">
        <v>24.537418267683901</v>
      </c>
      <c r="E18" s="21">
        <v>27.686191533104655</v>
      </c>
    </row>
    <row r="19" spans="1:5" x14ac:dyDescent="0.25">
      <c r="A19" s="193" t="s">
        <v>328</v>
      </c>
      <c r="B19" s="186">
        <v>21.515272018027229</v>
      </c>
      <c r="C19" s="186">
        <v>23.5262928667462</v>
      </c>
      <c r="D19" s="15">
        <v>24.52471686973324</v>
      </c>
      <c r="E19" s="21">
        <v>18.090279641457784</v>
      </c>
    </row>
    <row r="20" spans="1:5" x14ac:dyDescent="0.25">
      <c r="A20" s="193" t="s">
        <v>329</v>
      </c>
      <c r="B20" s="186">
        <v>21.909612858413016</v>
      </c>
      <c r="C20" s="186">
        <v>27.539998541146566</v>
      </c>
      <c r="D20" s="15">
        <v>21.369893851290144</v>
      </c>
      <c r="E20" s="21">
        <v>23.246634025076052</v>
      </c>
    </row>
    <row r="21" spans="1:5" x14ac:dyDescent="0.25">
      <c r="A21" s="193" t="s">
        <v>330</v>
      </c>
      <c r="B21" s="186">
        <v>20.834399795239314</v>
      </c>
      <c r="C21" s="186">
        <v>25.569901274142531</v>
      </c>
      <c r="D21" s="15">
        <v>21.429707278780551</v>
      </c>
      <c r="E21" s="21">
        <v>22.479611488746247</v>
      </c>
    </row>
    <row r="22" spans="1:5" x14ac:dyDescent="0.25">
      <c r="A22" s="193" t="s">
        <v>331</v>
      </c>
      <c r="B22" s="186">
        <v>19.568852665458135</v>
      </c>
      <c r="C22" s="186">
        <v>19.924090891785593</v>
      </c>
      <c r="D22" s="15">
        <v>18.851530034000756</v>
      </c>
      <c r="E22" s="21">
        <v>21.433421131192194</v>
      </c>
    </row>
    <row r="23" spans="1:5" x14ac:dyDescent="0.25">
      <c r="A23" s="193" t="s">
        <v>332</v>
      </c>
      <c r="B23" s="186">
        <v>19.388806387046245</v>
      </c>
      <c r="C23" s="186">
        <v>21.764859455225828</v>
      </c>
      <c r="D23" s="15">
        <v>21.053563938842128</v>
      </c>
      <c r="E23" s="21">
        <v>18.762358053347715</v>
      </c>
    </row>
    <row r="24" spans="1:5" x14ac:dyDescent="0.25">
      <c r="A24" s="193" t="s">
        <v>333</v>
      </c>
      <c r="B24" s="186">
        <v>20.313400270140075</v>
      </c>
      <c r="C24" s="186">
        <v>23.430967876000039</v>
      </c>
      <c r="D24" s="15">
        <v>18.730253778654323</v>
      </c>
      <c r="E24" s="21">
        <v>20.77315540918087</v>
      </c>
    </row>
    <row r="25" spans="1:5" x14ac:dyDescent="0.25">
      <c r="A25" s="193" t="s">
        <v>334</v>
      </c>
      <c r="B25" s="186">
        <v>20.378346548550645</v>
      </c>
      <c r="C25" s="186">
        <v>26.637396904639338</v>
      </c>
      <c r="D25" s="15">
        <v>20.031518905328138</v>
      </c>
      <c r="E25" s="21">
        <v>26.638630766507472</v>
      </c>
    </row>
    <row r="26" spans="1:5" x14ac:dyDescent="0.25">
      <c r="A26" s="193" t="s">
        <v>335</v>
      </c>
      <c r="B26" s="186">
        <v>24.632721932950282</v>
      </c>
      <c r="C26" s="186">
        <v>23.488282802427641</v>
      </c>
      <c r="D26" s="15">
        <v>22.378315759563407</v>
      </c>
      <c r="E26" s="21">
        <v>24.251206385572452</v>
      </c>
    </row>
    <row r="27" spans="1:5" x14ac:dyDescent="0.25">
      <c r="A27" s="193" t="s">
        <v>336</v>
      </c>
      <c r="B27" s="186">
        <v>25.375115578625508</v>
      </c>
      <c r="C27" s="186">
        <v>24.78112536199378</v>
      </c>
      <c r="D27" s="15">
        <v>23.004001189542837</v>
      </c>
      <c r="E27" s="21">
        <v>25.082862472626999</v>
      </c>
    </row>
    <row r="28" spans="1:5" x14ac:dyDescent="0.25">
      <c r="A28" s="193" t="s">
        <v>337</v>
      </c>
      <c r="B28" s="186">
        <v>21.708799956548454</v>
      </c>
      <c r="C28" s="186">
        <v>24.739545320302394</v>
      </c>
      <c r="D28" s="15">
        <v>25.263245435586434</v>
      </c>
      <c r="E28" s="21">
        <v>19.832009109635486</v>
      </c>
    </row>
    <row r="29" spans="1:5" x14ac:dyDescent="0.25">
      <c r="A29" s="193" t="s">
        <v>338</v>
      </c>
      <c r="B29" s="186">
        <v>21.891119283683643</v>
      </c>
      <c r="C29" s="186">
        <v>31.410602206594586</v>
      </c>
      <c r="D29" s="15">
        <v>22.613141174757523</v>
      </c>
      <c r="E29" s="21">
        <v>25.070940750711184</v>
      </c>
    </row>
    <row r="30" spans="1:5" x14ac:dyDescent="0.25">
      <c r="A30" s="193" t="s">
        <v>339</v>
      </c>
      <c r="B30" s="186">
        <v>22.683386416315095</v>
      </c>
      <c r="C30" s="186">
        <v>24.673303428993869</v>
      </c>
      <c r="D30" s="15">
        <v>21.013732833957551</v>
      </c>
      <c r="E30" s="21">
        <v>21.052394184688495</v>
      </c>
    </row>
    <row r="31" spans="1:5" x14ac:dyDescent="0.25">
      <c r="A31" s="193" t="s">
        <v>340</v>
      </c>
      <c r="B31" s="186">
        <v>20.882841141137558</v>
      </c>
      <c r="C31" s="186">
        <v>24.979102231881637</v>
      </c>
      <c r="D31" s="15">
        <v>18.994930213579426</v>
      </c>
      <c r="E31" s="21">
        <v>23.345332386824143</v>
      </c>
    </row>
    <row r="32" spans="1:5" x14ac:dyDescent="0.25">
      <c r="A32" s="193" t="s">
        <v>341</v>
      </c>
      <c r="B32" s="186">
        <v>19.5872399445215</v>
      </c>
      <c r="C32" s="186">
        <v>23.698058252427185</v>
      </c>
      <c r="D32" s="15">
        <v>21.651930047553773</v>
      </c>
      <c r="E32" s="21">
        <v>20.674374294114099</v>
      </c>
    </row>
    <row r="33" spans="1:5" x14ac:dyDescent="0.25">
      <c r="A33" s="193" t="s">
        <v>342</v>
      </c>
      <c r="B33" s="186">
        <v>18.860702230573825</v>
      </c>
      <c r="C33" s="186">
        <v>19.135609145004697</v>
      </c>
      <c r="D33" s="15">
        <v>19.504648502800833</v>
      </c>
      <c r="E33" s="21">
        <v>20.922661817755227</v>
      </c>
    </row>
    <row r="34" spans="1:5" x14ac:dyDescent="0.25">
      <c r="A34" s="193" t="s">
        <v>343</v>
      </c>
      <c r="B34" s="186">
        <v>17.802651109807037</v>
      </c>
      <c r="C34" s="186">
        <v>20.590976561151574</v>
      </c>
      <c r="D34" s="15">
        <v>20.964264063782927</v>
      </c>
      <c r="E34" s="21">
        <v>17.448606091300444</v>
      </c>
    </row>
    <row r="35" spans="1:5" x14ac:dyDescent="0.25">
      <c r="A35" s="193" t="s">
        <v>344</v>
      </c>
      <c r="B35" s="186">
        <v>26.857132713380384</v>
      </c>
      <c r="C35" s="186">
        <v>23.698111485021467</v>
      </c>
      <c r="D35" s="15">
        <v>25.362935244472375</v>
      </c>
      <c r="E35" s="21">
        <v>25.297874618880105</v>
      </c>
    </row>
    <row r="36" spans="1:5" x14ac:dyDescent="0.25">
      <c r="A36" s="193" t="s">
        <v>345</v>
      </c>
      <c r="B36" s="186">
        <v>24.918011564684562</v>
      </c>
      <c r="C36" s="186">
        <v>21.393228042921667</v>
      </c>
      <c r="D36" s="15">
        <v>22.557884283698325</v>
      </c>
      <c r="E36" s="21">
        <v>21.061124758271049</v>
      </c>
    </row>
    <row r="37" spans="1:5" x14ac:dyDescent="0.25">
      <c r="A37" s="193" t="s">
        <v>346</v>
      </c>
      <c r="B37" s="186">
        <v>22.832009447018191</v>
      </c>
      <c r="C37" s="186">
        <v>27.110490625500024</v>
      </c>
      <c r="D37" s="15">
        <v>21.831903392142884</v>
      </c>
      <c r="E37" s="21">
        <v>25.547922555515118</v>
      </c>
    </row>
    <row r="38" spans="1:5" x14ac:dyDescent="0.25">
      <c r="A38" s="193" t="s">
        <v>347</v>
      </c>
      <c r="B38" s="186">
        <v>21.389923561706713</v>
      </c>
      <c r="C38" s="186">
        <v>23.089925327025263</v>
      </c>
      <c r="D38" s="15">
        <v>22.01754247082852</v>
      </c>
      <c r="E38" s="21">
        <v>21.060068713288263</v>
      </c>
    </row>
    <row r="39" spans="1:5" x14ac:dyDescent="0.25">
      <c r="A39" s="193" t="s">
        <v>348</v>
      </c>
      <c r="B39" s="186">
        <v>21.926486011552111</v>
      </c>
      <c r="C39" s="186">
        <v>27.712038758658668</v>
      </c>
      <c r="D39" s="15">
        <v>21.862336589141592</v>
      </c>
      <c r="E39" s="21">
        <v>26.93904966175004</v>
      </c>
    </row>
    <row r="40" spans="1:5" x14ac:dyDescent="0.25">
      <c r="A40" s="193" t="s">
        <v>349</v>
      </c>
      <c r="B40" s="186">
        <v>21.784409827888087</v>
      </c>
      <c r="C40" s="186">
        <v>25.275107883803539</v>
      </c>
      <c r="D40" s="15">
        <v>22.632016878929171</v>
      </c>
      <c r="E40" s="21">
        <v>21.735627833634659</v>
      </c>
    </row>
    <row r="41" spans="1:5" x14ac:dyDescent="0.25">
      <c r="A41" s="193" t="s">
        <v>350</v>
      </c>
      <c r="B41" s="186">
        <v>15.878042064685575</v>
      </c>
      <c r="C41" s="186">
        <v>18.608222311651453</v>
      </c>
      <c r="D41" s="15">
        <v>22.889329234993994</v>
      </c>
      <c r="E41" s="21">
        <v>15.213524519823377</v>
      </c>
    </row>
    <row r="42" spans="1:5" x14ac:dyDescent="0.25">
      <c r="A42" s="193" t="s">
        <v>351</v>
      </c>
      <c r="B42" s="186">
        <v>20.946531907480441</v>
      </c>
      <c r="C42" s="186">
        <v>26.818821313797748</v>
      </c>
      <c r="D42" s="15">
        <v>19.824521702585859</v>
      </c>
      <c r="E42" s="21">
        <v>21.349465781545497</v>
      </c>
    </row>
    <row r="43" spans="1:5" x14ac:dyDescent="0.25">
      <c r="A43" s="193" t="s">
        <v>352</v>
      </c>
      <c r="B43" s="186">
        <v>19.028507689997639</v>
      </c>
      <c r="C43" s="186">
        <v>22.425405950363587</v>
      </c>
      <c r="D43" s="15">
        <v>20.506326677892712</v>
      </c>
      <c r="E43" s="21">
        <v>20.009237430839548</v>
      </c>
    </row>
    <row r="44" spans="1:5" x14ac:dyDescent="0.25">
      <c r="A44" s="193" t="s">
        <v>353</v>
      </c>
      <c r="B44" s="186">
        <v>23.163209706128082</v>
      </c>
      <c r="C44" s="186">
        <v>26.613389516509862</v>
      </c>
      <c r="D44" s="15">
        <v>22.589489269149134</v>
      </c>
      <c r="E44" s="21">
        <v>24.071860014150573</v>
      </c>
    </row>
    <row r="45" spans="1:5" x14ac:dyDescent="0.25">
      <c r="A45" s="193" t="s">
        <v>354</v>
      </c>
      <c r="B45" s="186">
        <v>20.376057458560481</v>
      </c>
      <c r="C45" s="186">
        <v>24.557023446393874</v>
      </c>
      <c r="D45" s="15">
        <v>20.931061737506514</v>
      </c>
      <c r="E45" s="21">
        <v>24.145658228384644</v>
      </c>
    </row>
    <row r="46" spans="1:5" x14ac:dyDescent="0.25">
      <c r="A46" s="193" t="s">
        <v>355</v>
      </c>
      <c r="B46" s="186">
        <v>21.299997984290908</v>
      </c>
      <c r="C46" s="186">
        <v>25.625709697576443</v>
      </c>
      <c r="D46" s="15">
        <v>23.725264169068204</v>
      </c>
      <c r="E46" s="21">
        <v>21.581812359910344</v>
      </c>
    </row>
    <row r="47" spans="1:5" x14ac:dyDescent="0.25">
      <c r="A47" s="193" t="s">
        <v>356</v>
      </c>
      <c r="B47" s="186">
        <v>21.478152764820997</v>
      </c>
      <c r="C47" s="186">
        <v>25.57723674998012</v>
      </c>
      <c r="D47" s="15">
        <v>20.963330657982855</v>
      </c>
      <c r="E47" s="21">
        <v>22.875780239554629</v>
      </c>
    </row>
    <row r="48" spans="1:5" x14ac:dyDescent="0.25">
      <c r="A48" s="193" t="s">
        <v>357</v>
      </c>
      <c r="B48" s="186">
        <v>17.969150656830642</v>
      </c>
      <c r="C48" s="186">
        <v>19.146711901850171</v>
      </c>
      <c r="D48" s="15">
        <v>22.530676821752486</v>
      </c>
      <c r="E48" s="21">
        <v>17.161543131519398</v>
      </c>
    </row>
    <row r="49" spans="1:6" x14ac:dyDescent="0.25">
      <c r="A49" s="193" t="s">
        <v>358</v>
      </c>
      <c r="B49" s="186">
        <v>20.11389715483152</v>
      </c>
      <c r="C49" s="186">
        <v>25.830029172350887</v>
      </c>
      <c r="D49" s="15">
        <v>20.950361230619368</v>
      </c>
      <c r="E49" s="21">
        <v>21.499535496207304</v>
      </c>
    </row>
    <row r="50" spans="1:6" x14ac:dyDescent="0.25">
      <c r="A50" s="193" t="s">
        <v>359</v>
      </c>
      <c r="B50" s="186">
        <v>22.840073410537698</v>
      </c>
      <c r="C50" s="186">
        <v>23.849306635143421</v>
      </c>
      <c r="D50" s="15">
        <v>23.447391213490853</v>
      </c>
      <c r="E50" s="21">
        <v>22.656166419800467</v>
      </c>
    </row>
    <row r="51" spans="1:6" x14ac:dyDescent="0.25">
      <c r="A51" s="193" t="s">
        <v>360</v>
      </c>
      <c r="B51" s="186">
        <v>24.500131891321551</v>
      </c>
      <c r="C51" s="186">
        <v>22.656088306312522</v>
      </c>
      <c r="D51" s="15">
        <v>21.358436856397002</v>
      </c>
      <c r="E51" s="21">
        <v>21.148876441342761</v>
      </c>
    </row>
    <row r="52" spans="1:6" x14ac:dyDescent="0.25">
      <c r="A52" s="193" t="s">
        <v>361</v>
      </c>
      <c r="B52" s="186">
        <v>20.35263632266787</v>
      </c>
      <c r="C52" s="186">
        <v>22.862212708427219</v>
      </c>
      <c r="D52" s="15">
        <v>25.30501758836683</v>
      </c>
      <c r="E52" s="21">
        <v>23.697872396071716</v>
      </c>
    </row>
    <row r="53" spans="1:6" x14ac:dyDescent="0.25">
      <c r="A53" s="193" t="s">
        <v>362</v>
      </c>
      <c r="B53" s="186">
        <v>23.493282352444126</v>
      </c>
      <c r="C53" s="186">
        <v>23.098990240398834</v>
      </c>
      <c r="D53" s="15">
        <v>22.083857929336336</v>
      </c>
      <c r="E53" s="21">
        <v>21.509628562800529</v>
      </c>
    </row>
    <row r="54" spans="1:6" x14ac:dyDescent="0.25">
      <c r="A54" s="193" t="s">
        <v>363</v>
      </c>
      <c r="B54" s="186">
        <v>23.825728224213385</v>
      </c>
      <c r="C54" s="186">
        <v>23.636591834284655</v>
      </c>
      <c r="D54" s="15">
        <v>23.112260445042637</v>
      </c>
      <c r="E54" s="21">
        <v>21.388873289616502</v>
      </c>
    </row>
    <row r="55" spans="1:6" x14ac:dyDescent="0.25">
      <c r="A55" s="193" t="s">
        <v>364</v>
      </c>
      <c r="B55" s="186">
        <v>22.282981174446242</v>
      </c>
      <c r="C55" s="186">
        <v>26.427956895168936</v>
      </c>
      <c r="D55" s="15">
        <v>21.675128393250183</v>
      </c>
      <c r="E55" s="21">
        <v>20.870432868672047</v>
      </c>
    </row>
    <row r="56" spans="1:6" x14ac:dyDescent="0.25">
      <c r="A56" s="193" t="s">
        <v>365</v>
      </c>
      <c r="B56" s="186">
        <v>17.511267002467523</v>
      </c>
      <c r="C56" s="186">
        <v>24.201113444949733</v>
      </c>
      <c r="D56" s="15">
        <v>16.882397120140887</v>
      </c>
      <c r="E56" s="21">
        <v>22.67371092637195</v>
      </c>
    </row>
    <row r="57" spans="1:6" x14ac:dyDescent="0.25">
      <c r="A57" s="193" t="s">
        <v>366</v>
      </c>
      <c r="B57" s="186">
        <v>21.092692804026836</v>
      </c>
      <c r="C57" s="186">
        <v>24.705865577253512</v>
      </c>
      <c r="D57" s="15">
        <v>20.545740489397321</v>
      </c>
      <c r="E57" s="21">
        <v>19.178601254858428</v>
      </c>
    </row>
    <row r="58" spans="1:6" ht="15.75" thickBot="1" x14ac:dyDescent="0.3">
      <c r="A58" s="194" t="s">
        <v>367</v>
      </c>
      <c r="B58" s="261">
        <v>14.386127780909122</v>
      </c>
      <c r="C58" s="261">
        <v>17.210967806107224</v>
      </c>
      <c r="D58" s="23">
        <v>22.798187458183808</v>
      </c>
      <c r="E58" s="29">
        <v>19.965330575999026</v>
      </c>
    </row>
    <row r="60" spans="1:6" x14ac:dyDescent="0.25">
      <c r="A60" s="605" t="s">
        <v>374</v>
      </c>
      <c r="B60" s="605"/>
      <c r="C60" s="605"/>
      <c r="D60" s="605"/>
      <c r="E60" s="605"/>
      <c r="F60" s="605"/>
    </row>
    <row r="61" spans="1:6" x14ac:dyDescent="0.25">
      <c r="A61" s="605"/>
      <c r="B61" s="605"/>
      <c r="C61" s="605"/>
      <c r="D61" s="605"/>
      <c r="E61" s="605"/>
      <c r="F61" s="605"/>
    </row>
    <row r="62" spans="1:6" x14ac:dyDescent="0.25">
      <c r="A62" s="605"/>
      <c r="B62" s="605"/>
      <c r="C62" s="605"/>
      <c r="D62" s="605"/>
      <c r="E62" s="605"/>
      <c r="F62" s="605"/>
    </row>
    <row r="63" spans="1:6" x14ac:dyDescent="0.25">
      <c r="A63" t="s">
        <v>377</v>
      </c>
      <c r="B63" s="30"/>
      <c r="C63" s="30"/>
      <c r="D63" s="30"/>
      <c r="E63" s="30"/>
    </row>
  </sheetData>
  <mergeCells count="5">
    <mergeCell ref="A1:E1"/>
    <mergeCell ref="A5:A6"/>
    <mergeCell ref="B5:C5"/>
    <mergeCell ref="D5:E5"/>
    <mergeCell ref="A60:F62"/>
  </mergeCells>
  <hyperlinks>
    <hyperlink ref="A2" location="'Appendix Table Menu'!A1" display="'Appendix Table Menu'!A1" xr:uid="{88C45F12-9591-417F-846D-67511A5FEA0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4F386-80A3-46F6-9A74-15CF58DA0F6E}">
  <sheetPr>
    <tabColor rgb="FF806000"/>
  </sheetPr>
  <dimension ref="A1:I63"/>
  <sheetViews>
    <sheetView workbookViewId="0">
      <selection activeCell="O16" sqref="O16"/>
    </sheetView>
  </sheetViews>
  <sheetFormatPr defaultColWidth="9.140625" defaultRowHeight="15" x14ac:dyDescent="0.25"/>
  <cols>
    <col min="1" max="1" width="25" customWidth="1"/>
    <col min="2" max="9" width="13.85546875" customWidth="1"/>
  </cols>
  <sheetData>
    <row r="1" spans="1:9" ht="21" x14ac:dyDescent="0.35">
      <c r="A1" s="606" t="s">
        <v>378</v>
      </c>
      <c r="B1" s="606"/>
      <c r="C1" s="606"/>
      <c r="D1" s="606"/>
      <c r="E1" s="606"/>
      <c r="F1" s="606"/>
      <c r="G1" s="606"/>
    </row>
    <row r="2" spans="1:9" x14ac:dyDescent="0.25">
      <c r="A2" s="370" t="s">
        <v>71</v>
      </c>
    </row>
    <row r="3" spans="1:9" x14ac:dyDescent="0.25">
      <c r="A3" s="184"/>
    </row>
    <row r="4" spans="1:9" ht="15.75" thickBot="1" x14ac:dyDescent="0.3">
      <c r="A4" s="185" t="s">
        <v>106</v>
      </c>
    </row>
    <row r="5" spans="1:9" x14ac:dyDescent="0.25">
      <c r="A5" s="644" t="s">
        <v>303</v>
      </c>
      <c r="B5" s="646" t="s">
        <v>89</v>
      </c>
      <c r="C5" s="646"/>
      <c r="D5" s="646" t="s">
        <v>90</v>
      </c>
      <c r="E5" s="646"/>
      <c r="F5" s="646" t="s">
        <v>91</v>
      </c>
      <c r="G5" s="646"/>
      <c r="H5" s="646" t="s">
        <v>379</v>
      </c>
      <c r="I5" s="647"/>
    </row>
    <row r="6" spans="1:9" ht="30" x14ac:dyDescent="0.25">
      <c r="A6" s="648"/>
      <c r="B6" s="181" t="s">
        <v>210</v>
      </c>
      <c r="C6" s="181" t="s">
        <v>211</v>
      </c>
      <c r="D6" s="181" t="s">
        <v>210</v>
      </c>
      <c r="E6" s="181" t="s">
        <v>211</v>
      </c>
      <c r="F6" s="181" t="s">
        <v>210</v>
      </c>
      <c r="G6" s="181" t="s">
        <v>211</v>
      </c>
      <c r="H6" s="181" t="s">
        <v>210</v>
      </c>
      <c r="I6" s="182" t="s">
        <v>211</v>
      </c>
    </row>
    <row r="7" spans="1:9" x14ac:dyDescent="0.25">
      <c r="A7" s="259" t="s">
        <v>316</v>
      </c>
      <c r="B7" s="365">
        <v>20.37701768047959</v>
      </c>
      <c r="C7" s="365">
        <v>20.142476004405143</v>
      </c>
      <c r="D7" s="365">
        <v>23.923916745845357</v>
      </c>
      <c r="E7" s="365">
        <v>29.483157347483914</v>
      </c>
      <c r="F7" s="365">
        <v>25.004093126821441</v>
      </c>
      <c r="G7" s="365">
        <v>25.73266970103802</v>
      </c>
      <c r="H7" s="365">
        <v>19.141464596010049</v>
      </c>
      <c r="I7" s="366">
        <v>23.534041715859896</v>
      </c>
    </row>
    <row r="8" spans="1:9" x14ac:dyDescent="0.25">
      <c r="A8" s="193" t="s">
        <v>317</v>
      </c>
      <c r="B8" s="186">
        <v>17.88404847690796</v>
      </c>
      <c r="C8" s="186">
        <v>17.720275139207338</v>
      </c>
      <c r="D8" s="186">
        <v>22.023121387283236</v>
      </c>
      <c r="E8" s="186">
        <v>27.74566473988439</v>
      </c>
      <c r="F8" s="186">
        <v>14.973262032085561</v>
      </c>
      <c r="G8" s="186">
        <v>25.133689839572192</v>
      </c>
      <c r="H8" s="186">
        <v>13.372093023255813</v>
      </c>
      <c r="I8" s="260">
        <v>25.581395348837212</v>
      </c>
    </row>
    <row r="9" spans="1:9" x14ac:dyDescent="0.25">
      <c r="A9" s="193" t="s">
        <v>318</v>
      </c>
      <c r="B9" s="186">
        <v>18.159806295399516</v>
      </c>
      <c r="C9" s="186">
        <v>13.801452784503631</v>
      </c>
      <c r="D9" s="186">
        <v>30</v>
      </c>
      <c r="E9" s="186">
        <v>30</v>
      </c>
      <c r="F9" s="186">
        <v>29.72972972972973</v>
      </c>
      <c r="G9" s="186">
        <v>27.027027027027028</v>
      </c>
      <c r="H9" s="186">
        <v>14.82889733840304</v>
      </c>
      <c r="I9" s="260">
        <v>12.167300380228136</v>
      </c>
    </row>
    <row r="10" spans="1:9" x14ac:dyDescent="0.25">
      <c r="A10" s="193" t="s">
        <v>319</v>
      </c>
      <c r="B10" s="186">
        <v>21.000431220353601</v>
      </c>
      <c r="C10" s="186">
        <v>22.746873652436395</v>
      </c>
      <c r="D10" s="186">
        <v>28.157349896480333</v>
      </c>
      <c r="E10" s="186">
        <v>24.637681159420293</v>
      </c>
      <c r="F10" s="186">
        <v>22.313624678663238</v>
      </c>
      <c r="G10" s="186">
        <v>22.467866323907455</v>
      </c>
      <c r="H10" s="186">
        <v>14.911242603550296</v>
      </c>
      <c r="I10" s="260">
        <v>19.053254437869825</v>
      </c>
    </row>
    <row r="11" spans="1:9" x14ac:dyDescent="0.25">
      <c r="A11" s="193" t="s">
        <v>320</v>
      </c>
      <c r="B11" s="186">
        <v>18.863361547762999</v>
      </c>
      <c r="C11" s="186">
        <v>17.533252720677147</v>
      </c>
      <c r="D11" s="186">
        <v>22.590361445783135</v>
      </c>
      <c r="E11" s="186">
        <v>28.313253012048197</v>
      </c>
      <c r="F11" s="186">
        <v>17.283950617283949</v>
      </c>
      <c r="G11" s="186">
        <v>16.666666666666664</v>
      </c>
      <c r="H11" s="186">
        <v>18.571428571428573</v>
      </c>
      <c r="I11" s="260">
        <v>17.142857142857142</v>
      </c>
    </row>
    <row r="12" spans="1:9" x14ac:dyDescent="0.25">
      <c r="A12" s="193" t="s">
        <v>321</v>
      </c>
      <c r="B12" s="186">
        <v>22.672358979017169</v>
      </c>
      <c r="C12" s="186">
        <v>24.166590971023709</v>
      </c>
      <c r="D12" s="186">
        <v>26.044492674986436</v>
      </c>
      <c r="E12" s="186">
        <v>36.787845903418336</v>
      </c>
      <c r="F12" s="186">
        <v>26.315789473684209</v>
      </c>
      <c r="G12" s="186">
        <v>27.136910532018021</v>
      </c>
      <c r="H12" s="186">
        <v>20.33733376581252</v>
      </c>
      <c r="I12" s="260">
        <v>25.635203805816847</v>
      </c>
    </row>
    <row r="13" spans="1:9" x14ac:dyDescent="0.25">
      <c r="A13" s="193" t="s">
        <v>322</v>
      </c>
      <c r="B13" s="186">
        <v>23.044444444444444</v>
      </c>
      <c r="C13" s="186">
        <v>21.8</v>
      </c>
      <c r="D13" s="186">
        <v>25</v>
      </c>
      <c r="E13" s="186">
        <v>32.575757575757578</v>
      </c>
      <c r="F13" s="186">
        <v>25.499092558983666</v>
      </c>
      <c r="G13" s="186">
        <v>23.865698729582576</v>
      </c>
      <c r="H13" s="186">
        <v>22.087378640776699</v>
      </c>
      <c r="I13" s="260">
        <v>26.456310679611651</v>
      </c>
    </row>
    <row r="14" spans="1:9" x14ac:dyDescent="0.25">
      <c r="A14" s="193" t="s">
        <v>323</v>
      </c>
      <c r="B14" s="186">
        <v>20.494247976139754</v>
      </c>
      <c r="C14" s="186">
        <v>21.303792074989346</v>
      </c>
      <c r="D14" s="186">
        <v>22.352941176470591</v>
      </c>
      <c r="E14" s="186">
        <v>30.588235294117649</v>
      </c>
      <c r="F14" s="186">
        <v>24.103831891223734</v>
      </c>
      <c r="G14" s="186">
        <v>31.025957972805934</v>
      </c>
      <c r="H14" s="186">
        <v>15.436241610738255</v>
      </c>
      <c r="I14" s="260">
        <v>24.496644295302016</v>
      </c>
    </row>
    <row r="15" spans="1:9" x14ac:dyDescent="0.25">
      <c r="A15" s="193" t="s">
        <v>324</v>
      </c>
      <c r="B15" s="186">
        <v>21.822033898305087</v>
      </c>
      <c r="C15" s="186">
        <v>21.1864406779661</v>
      </c>
      <c r="D15" s="186">
        <v>25.403225806451612</v>
      </c>
      <c r="E15" s="186">
        <v>29.435483870967744</v>
      </c>
      <c r="F15" s="186">
        <v>15.476190476190476</v>
      </c>
      <c r="G15" s="186">
        <v>23.809523809523807</v>
      </c>
      <c r="H15" s="186">
        <v>12.5</v>
      </c>
      <c r="I15" s="260">
        <v>16.071428571428573</v>
      </c>
    </row>
    <row r="16" spans="1:9" x14ac:dyDescent="0.25">
      <c r="A16" s="193" t="s">
        <v>325</v>
      </c>
      <c r="B16" s="186">
        <v>17.908496732026144</v>
      </c>
      <c r="C16" s="186">
        <v>12.810457516339868</v>
      </c>
      <c r="D16" s="186">
        <v>23.793103448275861</v>
      </c>
      <c r="E16" s="186">
        <v>27.413793103448274</v>
      </c>
      <c r="F16" s="186">
        <v>26.086956521739129</v>
      </c>
      <c r="G16" s="186">
        <v>15.65217391304348</v>
      </c>
      <c r="H16" s="186">
        <v>25.899280575539567</v>
      </c>
      <c r="I16" s="260">
        <v>17.985611510791365</v>
      </c>
    </row>
    <row r="17" spans="1:9" x14ac:dyDescent="0.25">
      <c r="A17" s="193" t="s">
        <v>326</v>
      </c>
      <c r="B17" s="186">
        <v>23.674968071519796</v>
      </c>
      <c r="C17" s="186">
        <v>23.547254150702425</v>
      </c>
      <c r="D17" s="186">
        <v>27.230650552841347</v>
      </c>
      <c r="E17" s="186">
        <v>31.756235536127541</v>
      </c>
      <c r="F17" s="186">
        <v>27.4610566886141</v>
      </c>
      <c r="G17" s="186">
        <v>30.415930624698888</v>
      </c>
      <c r="H17" s="186">
        <v>20.808678500986193</v>
      </c>
      <c r="I17" s="260">
        <v>24.556213017751478</v>
      </c>
    </row>
    <row r="18" spans="1:9" x14ac:dyDescent="0.25">
      <c r="A18" s="193" t="s">
        <v>327</v>
      </c>
      <c r="B18" s="186">
        <v>19.450280112044819</v>
      </c>
      <c r="C18" s="186">
        <v>17.436974789915965</v>
      </c>
      <c r="D18" s="186">
        <v>25.005783021050199</v>
      </c>
      <c r="E18" s="186">
        <v>27.318991441128848</v>
      </c>
      <c r="F18" s="186">
        <v>22.968580715059588</v>
      </c>
      <c r="G18" s="186">
        <v>26.760563380281688</v>
      </c>
      <c r="H18" s="186">
        <v>18.729641693811075</v>
      </c>
      <c r="I18" s="260">
        <v>24.755700325732899</v>
      </c>
    </row>
    <row r="19" spans="1:9" x14ac:dyDescent="0.25">
      <c r="A19" s="193" t="s">
        <v>328</v>
      </c>
      <c r="B19" s="186">
        <v>27.305605786618447</v>
      </c>
      <c r="C19" s="186">
        <v>27.667269439421339</v>
      </c>
      <c r="D19" s="186">
        <v>16.949152542372879</v>
      </c>
      <c r="E19" s="186">
        <v>35.593220338983052</v>
      </c>
      <c r="F19" s="186">
        <v>24.431818181818183</v>
      </c>
      <c r="G19" s="186">
        <v>27.27272727272727</v>
      </c>
      <c r="H19" s="186">
        <v>21.34969325153374</v>
      </c>
      <c r="I19" s="260">
        <v>25.030674846625768</v>
      </c>
    </row>
    <row r="20" spans="1:9" x14ac:dyDescent="0.25">
      <c r="A20" s="193" t="s">
        <v>329</v>
      </c>
      <c r="B20" s="186">
        <v>23.424759080800591</v>
      </c>
      <c r="C20" s="186">
        <v>19.125277983691625</v>
      </c>
      <c r="D20" s="186">
        <v>9.0909090909090917</v>
      </c>
      <c r="E20" s="186">
        <v>9.0909090909090917</v>
      </c>
      <c r="F20" s="186">
        <v>20.118343195266274</v>
      </c>
      <c r="G20" s="186">
        <v>16.568047337278109</v>
      </c>
      <c r="H20" s="186">
        <v>20</v>
      </c>
      <c r="I20" s="260">
        <v>17.894736842105264</v>
      </c>
    </row>
    <row r="21" spans="1:9" x14ac:dyDescent="0.25">
      <c r="A21" s="193" t="s">
        <v>330</v>
      </c>
      <c r="B21" s="186">
        <v>18.814687037949728</v>
      </c>
      <c r="C21" s="186">
        <v>17.989157220305568</v>
      </c>
      <c r="D21" s="186">
        <v>21.25760649087221</v>
      </c>
      <c r="E21" s="186">
        <v>33.306288032454361</v>
      </c>
      <c r="F21" s="186">
        <v>27.472527472527474</v>
      </c>
      <c r="G21" s="186">
        <v>19.780219780219781</v>
      </c>
      <c r="H21" s="186">
        <v>17.011494252873565</v>
      </c>
      <c r="I21" s="260">
        <v>23.563218390804597</v>
      </c>
    </row>
    <row r="22" spans="1:9" x14ac:dyDescent="0.25">
      <c r="A22" s="193" t="s">
        <v>331</v>
      </c>
      <c r="B22" s="186">
        <v>20.611702127659576</v>
      </c>
      <c r="C22" s="186">
        <v>18.446048632218844</v>
      </c>
      <c r="D22" s="186">
        <v>20.238095238095237</v>
      </c>
      <c r="E22" s="186">
        <v>33.00865800865801</v>
      </c>
      <c r="F22" s="186">
        <v>24.011299435028249</v>
      </c>
      <c r="G22" s="186">
        <v>22.598870056497177</v>
      </c>
      <c r="H22" s="186">
        <v>15.972222222222221</v>
      </c>
      <c r="I22" s="260">
        <v>28.125</v>
      </c>
    </row>
    <row r="23" spans="1:9" x14ac:dyDescent="0.25">
      <c r="A23" s="193" t="s">
        <v>332</v>
      </c>
      <c r="B23" s="186">
        <v>17.877094972067038</v>
      </c>
      <c r="C23" s="186">
        <v>18.475658419792499</v>
      </c>
      <c r="D23" s="186">
        <v>18.248175182481752</v>
      </c>
      <c r="E23" s="186">
        <v>35.766423357664237</v>
      </c>
      <c r="F23" s="186">
        <v>21.518987341772153</v>
      </c>
      <c r="G23" s="186">
        <v>20.253164556962027</v>
      </c>
      <c r="H23" s="186">
        <v>17.475728155339805</v>
      </c>
      <c r="I23" s="260">
        <v>23.300970873786408</v>
      </c>
    </row>
    <row r="24" spans="1:9" x14ac:dyDescent="0.25">
      <c r="A24" s="193" t="s">
        <v>333</v>
      </c>
      <c r="B24" s="186">
        <v>18.46089150546678</v>
      </c>
      <c r="C24" s="186">
        <v>16.442388561816653</v>
      </c>
      <c r="D24" s="186">
        <v>25.991189427312776</v>
      </c>
      <c r="E24" s="186">
        <v>23.788546255506606</v>
      </c>
      <c r="F24" s="186">
        <v>22.440944881889763</v>
      </c>
      <c r="G24" s="186">
        <v>17.322834645669293</v>
      </c>
      <c r="H24" s="186">
        <v>14.218009478672986</v>
      </c>
      <c r="I24" s="260">
        <v>18.009478672985782</v>
      </c>
    </row>
    <row r="25" spans="1:9" x14ac:dyDescent="0.25">
      <c r="A25" s="193" t="s">
        <v>334</v>
      </c>
      <c r="B25" s="186">
        <v>18.407079646017699</v>
      </c>
      <c r="C25" s="186">
        <v>19.367888748419723</v>
      </c>
      <c r="D25" s="186">
        <v>21.897810218978105</v>
      </c>
      <c r="E25" s="186">
        <v>23.540145985401459</v>
      </c>
      <c r="F25" s="186">
        <v>19.230769230769234</v>
      </c>
      <c r="G25" s="186">
        <v>20.329670329670328</v>
      </c>
      <c r="H25" s="186">
        <v>19.689119170984455</v>
      </c>
      <c r="I25" s="260">
        <v>17.616580310880828</v>
      </c>
    </row>
    <row r="26" spans="1:9" x14ac:dyDescent="0.25">
      <c r="A26" s="193" t="s">
        <v>335</v>
      </c>
      <c r="B26" s="186">
        <v>18.776290630975144</v>
      </c>
      <c r="C26" s="186">
        <v>20</v>
      </c>
      <c r="D26" s="186">
        <v>21.562952243125906</v>
      </c>
      <c r="E26" s="186">
        <v>32.706222865412443</v>
      </c>
      <c r="F26" s="186">
        <v>17.421602787456447</v>
      </c>
      <c r="G26" s="186">
        <v>29.965156794425084</v>
      </c>
      <c r="H26" s="186">
        <v>20</v>
      </c>
      <c r="I26" s="260">
        <v>26.5</v>
      </c>
    </row>
    <row r="27" spans="1:9" x14ac:dyDescent="0.25">
      <c r="A27" s="193" t="s">
        <v>336</v>
      </c>
      <c r="B27" s="186">
        <v>21.408450704225352</v>
      </c>
      <c r="C27" s="186">
        <v>19.906103286384976</v>
      </c>
      <c r="D27" s="186">
        <v>30</v>
      </c>
      <c r="E27" s="186">
        <v>20</v>
      </c>
      <c r="F27" s="186">
        <v>15</v>
      </c>
      <c r="G27" s="186">
        <v>15</v>
      </c>
      <c r="H27" s="186">
        <v>26</v>
      </c>
      <c r="I27" s="260">
        <v>22</v>
      </c>
    </row>
    <row r="28" spans="1:9" x14ac:dyDescent="0.25">
      <c r="A28" s="193" t="s">
        <v>337</v>
      </c>
      <c r="B28" s="186">
        <v>20.607525025888851</v>
      </c>
      <c r="C28" s="186">
        <v>20.020711080428029</v>
      </c>
      <c r="D28" s="186">
        <v>25.0484496124031</v>
      </c>
      <c r="E28" s="186">
        <v>27.180232558139533</v>
      </c>
      <c r="F28" s="186">
        <v>25.510204081632654</v>
      </c>
      <c r="G28" s="186">
        <v>26.122448979591837</v>
      </c>
      <c r="H28" s="186">
        <v>20</v>
      </c>
      <c r="I28" s="260">
        <v>22.962962962962962</v>
      </c>
    </row>
    <row r="29" spans="1:9" x14ac:dyDescent="0.25">
      <c r="A29" s="193" t="s">
        <v>338</v>
      </c>
      <c r="B29" s="186">
        <v>20.817968488099229</v>
      </c>
      <c r="C29" s="186">
        <v>20.952061682869594</v>
      </c>
      <c r="D29" s="186">
        <v>25.544267053701013</v>
      </c>
      <c r="E29" s="186">
        <v>28.011611030478957</v>
      </c>
      <c r="F29" s="186">
        <v>24.497991967871485</v>
      </c>
      <c r="G29" s="186">
        <v>28.594377510040157</v>
      </c>
      <c r="H29" s="186">
        <v>18.622174381054897</v>
      </c>
      <c r="I29" s="260">
        <v>27.664155005382128</v>
      </c>
    </row>
    <row r="30" spans="1:9" x14ac:dyDescent="0.25">
      <c r="A30" s="193" t="s">
        <v>339</v>
      </c>
      <c r="B30" s="186">
        <v>20.705648500911046</v>
      </c>
      <c r="C30" s="186">
        <v>19.960245154878251</v>
      </c>
      <c r="D30" s="186">
        <v>22.977941176470587</v>
      </c>
      <c r="E30" s="186">
        <v>31.862745098039213</v>
      </c>
      <c r="F30" s="186">
        <v>17.663043478260871</v>
      </c>
      <c r="G30" s="186">
        <v>22.826086956521738</v>
      </c>
      <c r="H30" s="186">
        <v>19.88950276243094</v>
      </c>
      <c r="I30" s="260">
        <v>25.23020257826888</v>
      </c>
    </row>
    <row r="31" spans="1:9" x14ac:dyDescent="0.25">
      <c r="A31" s="193" t="s">
        <v>340</v>
      </c>
      <c r="B31" s="186">
        <v>19.185687847008019</v>
      </c>
      <c r="C31" s="186">
        <v>17.489204194941394</v>
      </c>
      <c r="D31" s="186">
        <v>21.6</v>
      </c>
      <c r="E31" s="186">
        <v>29.599999999999998</v>
      </c>
      <c r="F31" s="186">
        <v>26.903553299492383</v>
      </c>
      <c r="G31" s="186">
        <v>16.751269035532996</v>
      </c>
      <c r="H31" s="186">
        <v>18.348623853211009</v>
      </c>
      <c r="I31" s="260">
        <v>21.406727828746178</v>
      </c>
    </row>
    <row r="32" spans="1:9" x14ac:dyDescent="0.25">
      <c r="A32" s="193" t="s">
        <v>341</v>
      </c>
      <c r="B32" s="186">
        <v>16.93121693121693</v>
      </c>
      <c r="C32" s="186">
        <v>16.600529100529101</v>
      </c>
      <c r="D32" s="186">
        <v>19.642857142857142</v>
      </c>
      <c r="E32" s="186">
        <v>26.977040816326532</v>
      </c>
      <c r="F32" s="186">
        <v>24.418604651162788</v>
      </c>
      <c r="G32" s="186">
        <v>17.441860465116278</v>
      </c>
      <c r="H32" s="186">
        <v>24.137931034482758</v>
      </c>
      <c r="I32" s="260">
        <v>21.839080459770116</v>
      </c>
    </row>
    <row r="33" spans="1:9" x14ac:dyDescent="0.25">
      <c r="A33" s="193" t="s">
        <v>342</v>
      </c>
      <c r="B33" s="186">
        <v>19.299253302699597</v>
      </c>
      <c r="C33" s="186">
        <v>17.346352670878808</v>
      </c>
      <c r="D33" s="186">
        <v>22.577319587628867</v>
      </c>
      <c r="E33" s="186">
        <v>28.144329896907216</v>
      </c>
      <c r="F33" s="186">
        <v>22.40663900414938</v>
      </c>
      <c r="G33" s="186">
        <v>19.91701244813278</v>
      </c>
      <c r="H33" s="186">
        <v>19.417475728155338</v>
      </c>
      <c r="I33" s="260">
        <v>24.919093851132686</v>
      </c>
    </row>
    <row r="34" spans="1:9" x14ac:dyDescent="0.25">
      <c r="A34" s="193" t="s">
        <v>343</v>
      </c>
      <c r="B34" s="186">
        <v>17.155266015200869</v>
      </c>
      <c r="C34" s="186">
        <v>17.37242128121607</v>
      </c>
      <c r="D34" s="186">
        <v>33.333333333333329</v>
      </c>
      <c r="E34" s="186">
        <v>0</v>
      </c>
      <c r="F34" s="186">
        <v>22.448979591836736</v>
      </c>
      <c r="G34" s="186">
        <v>20.408163265306122</v>
      </c>
      <c r="H34" s="186">
        <v>20.325203252032519</v>
      </c>
      <c r="I34" s="260">
        <v>18.699186991869919</v>
      </c>
    </row>
    <row r="35" spans="1:9" x14ac:dyDescent="0.25">
      <c r="A35" s="193" t="s">
        <v>344</v>
      </c>
      <c r="B35" s="186">
        <v>17.130750605326877</v>
      </c>
      <c r="C35" s="186">
        <v>15.980629539951574</v>
      </c>
      <c r="D35" s="186">
        <v>23.809523809523807</v>
      </c>
      <c r="E35" s="186">
        <v>23.809523809523807</v>
      </c>
      <c r="F35" s="186">
        <v>35.064935064935064</v>
      </c>
      <c r="G35" s="186">
        <v>13.636363636363635</v>
      </c>
      <c r="H35" s="186">
        <v>16.666666666666664</v>
      </c>
      <c r="I35" s="260">
        <v>19.841269841269842</v>
      </c>
    </row>
    <row r="36" spans="1:9" x14ac:dyDescent="0.25">
      <c r="A36" s="193" t="s">
        <v>345</v>
      </c>
      <c r="B36" s="186">
        <v>23.765836609873308</v>
      </c>
      <c r="C36" s="186">
        <v>22.498907820008736</v>
      </c>
      <c r="D36" s="186">
        <v>28.719723183391004</v>
      </c>
      <c r="E36" s="186">
        <v>37.716262975778548</v>
      </c>
      <c r="F36" s="186">
        <v>26.030150753768844</v>
      </c>
      <c r="G36" s="186">
        <v>23.718592964824118</v>
      </c>
      <c r="H36" s="186">
        <v>19.238095238095237</v>
      </c>
      <c r="I36" s="260">
        <v>23.61904761904762</v>
      </c>
    </row>
    <row r="37" spans="1:9" x14ac:dyDescent="0.25">
      <c r="A37" s="193" t="s">
        <v>346</v>
      </c>
      <c r="B37" s="186">
        <v>21.957913998170174</v>
      </c>
      <c r="C37" s="186">
        <v>20.128087831655993</v>
      </c>
      <c r="D37" s="186">
        <v>25</v>
      </c>
      <c r="E37" s="186">
        <v>16.666666666666664</v>
      </c>
      <c r="F37" s="186">
        <v>34.615384615384613</v>
      </c>
      <c r="G37" s="186">
        <v>19.230769230769234</v>
      </c>
      <c r="H37" s="186">
        <v>16.666666666666664</v>
      </c>
      <c r="I37" s="260">
        <v>25</v>
      </c>
    </row>
    <row r="38" spans="1:9" x14ac:dyDescent="0.25">
      <c r="A38" s="193" t="s">
        <v>347</v>
      </c>
      <c r="B38" s="186">
        <v>19.819024497903332</v>
      </c>
      <c r="C38" s="186">
        <v>22.070183182520413</v>
      </c>
      <c r="D38" s="186">
        <v>23.949579831932773</v>
      </c>
      <c r="E38" s="186">
        <v>29.351740696278512</v>
      </c>
      <c r="F38" s="186">
        <v>23.944294699011682</v>
      </c>
      <c r="G38" s="186">
        <v>27.493261455525609</v>
      </c>
      <c r="H38" s="186">
        <v>16.172506738544474</v>
      </c>
      <c r="I38" s="260">
        <v>16.352201257861633</v>
      </c>
    </row>
    <row r="39" spans="1:9" x14ac:dyDescent="0.25">
      <c r="A39" s="193" t="s">
        <v>348</v>
      </c>
      <c r="B39" s="186">
        <v>20.898641588296758</v>
      </c>
      <c r="C39" s="186">
        <v>19.540229885057471</v>
      </c>
      <c r="D39" s="186">
        <v>25.862068965517242</v>
      </c>
      <c r="E39" s="186">
        <v>29.310344827586203</v>
      </c>
      <c r="F39" s="186">
        <v>22.781456953642383</v>
      </c>
      <c r="G39" s="186">
        <v>20.794701986754969</v>
      </c>
      <c r="H39" s="186">
        <v>13.782051282051283</v>
      </c>
      <c r="I39" s="260">
        <v>17.628205128205128</v>
      </c>
    </row>
    <row r="40" spans="1:9" x14ac:dyDescent="0.25">
      <c r="A40" s="193" t="s">
        <v>349</v>
      </c>
      <c r="B40" s="186">
        <v>20.1329534662868</v>
      </c>
      <c r="C40" s="186">
        <v>21.462488129154796</v>
      </c>
      <c r="D40" s="186">
        <v>22.448979591836736</v>
      </c>
      <c r="E40" s="186">
        <v>29.717954597569364</v>
      </c>
      <c r="F40" s="186">
        <v>24.169296454427325</v>
      </c>
      <c r="G40" s="186">
        <v>29.96101726378318</v>
      </c>
      <c r="H40" s="186">
        <v>19.799092676604019</v>
      </c>
      <c r="I40" s="260">
        <v>27.478937135450423</v>
      </c>
    </row>
    <row r="41" spans="1:9" x14ac:dyDescent="0.25">
      <c r="A41" s="193" t="s">
        <v>350</v>
      </c>
      <c r="B41" s="186">
        <v>19.591431408710456</v>
      </c>
      <c r="C41" s="186">
        <v>19.421194495673145</v>
      </c>
      <c r="D41" s="186">
        <v>25.464349910125822</v>
      </c>
      <c r="E41" s="186">
        <v>26.153385260635108</v>
      </c>
      <c r="F41" s="186">
        <v>25.099601593625497</v>
      </c>
      <c r="G41" s="186">
        <v>21.314741035856574</v>
      </c>
      <c r="H41" s="186">
        <v>21.360544217687075</v>
      </c>
      <c r="I41" s="260">
        <v>23.26530612244898</v>
      </c>
    </row>
    <row r="42" spans="1:9" x14ac:dyDescent="0.25">
      <c r="A42" s="193" t="s">
        <v>351</v>
      </c>
      <c r="B42" s="186">
        <v>17.325227963525837</v>
      </c>
      <c r="C42" s="186">
        <v>16.717325227963524</v>
      </c>
      <c r="D42" s="186">
        <v>13.636363636363635</v>
      </c>
      <c r="E42" s="186">
        <v>18.181818181818183</v>
      </c>
      <c r="F42" s="186">
        <v>30.303030303030305</v>
      </c>
      <c r="G42" s="186">
        <v>15.151515151515152</v>
      </c>
      <c r="H42" s="186">
        <v>24.731182795698924</v>
      </c>
      <c r="I42" s="260">
        <v>11.827956989247312</v>
      </c>
    </row>
    <row r="43" spans="1:9" x14ac:dyDescent="0.25">
      <c r="A43" s="193" t="s">
        <v>352</v>
      </c>
      <c r="B43" s="186">
        <v>18.68175899028348</v>
      </c>
      <c r="C43" s="186">
        <v>18.771912250826407</v>
      </c>
      <c r="D43" s="186">
        <v>22.35092235092235</v>
      </c>
      <c r="E43" s="186">
        <v>29.000429000429001</v>
      </c>
      <c r="F43" s="186">
        <v>21.482889733840306</v>
      </c>
      <c r="G43" s="186">
        <v>24.714828897338403</v>
      </c>
      <c r="H43" s="186">
        <v>16.64145234493192</v>
      </c>
      <c r="I43" s="260">
        <v>24.205748865355524</v>
      </c>
    </row>
    <row r="44" spans="1:9" x14ac:dyDescent="0.25">
      <c r="A44" s="193" t="s">
        <v>353</v>
      </c>
      <c r="B44" s="186">
        <v>18.353726362625139</v>
      </c>
      <c r="C44" s="186">
        <v>17.686318131256954</v>
      </c>
      <c r="D44" s="186">
        <v>22.142857142857142</v>
      </c>
      <c r="E44" s="186">
        <v>28.571428571428569</v>
      </c>
      <c r="F44" s="186">
        <v>22.58064516129032</v>
      </c>
      <c r="G44" s="186">
        <v>16.93548387096774</v>
      </c>
      <c r="H44" s="186">
        <v>20.199501246882793</v>
      </c>
      <c r="I44" s="260">
        <v>17.456359102244392</v>
      </c>
    </row>
    <row r="45" spans="1:9" x14ac:dyDescent="0.25">
      <c r="A45" s="193" t="s">
        <v>354</v>
      </c>
      <c r="B45" s="186">
        <v>22.064729506260335</v>
      </c>
      <c r="C45" s="186">
        <v>23.411292227734467</v>
      </c>
      <c r="D45" s="186">
        <v>27.777777777777779</v>
      </c>
      <c r="E45" s="186">
        <v>37.037037037037038</v>
      </c>
      <c r="F45" s="186">
        <v>19.587628865979383</v>
      </c>
      <c r="G45" s="186">
        <v>25.154639175257731</v>
      </c>
      <c r="H45" s="186">
        <v>20.8955223880597</v>
      </c>
      <c r="I45" s="260">
        <v>21.961620469083158</v>
      </c>
    </row>
    <row r="46" spans="1:9" x14ac:dyDescent="0.25">
      <c r="A46" s="193" t="s">
        <v>355</v>
      </c>
      <c r="B46" s="186">
        <v>18.852971845672574</v>
      </c>
      <c r="C46" s="186">
        <v>19.08237747653806</v>
      </c>
      <c r="D46" s="186">
        <v>22.459132906894101</v>
      </c>
      <c r="E46" s="186">
        <v>28.997867803837952</v>
      </c>
      <c r="F46" s="186">
        <v>24.242424242424242</v>
      </c>
      <c r="G46" s="186">
        <v>30.555555555555557</v>
      </c>
      <c r="H46" s="186">
        <v>15.723270440251572</v>
      </c>
      <c r="I46" s="260">
        <v>27.20125786163522</v>
      </c>
    </row>
    <row r="47" spans="1:9" x14ac:dyDescent="0.25">
      <c r="A47" s="193" t="s">
        <v>356</v>
      </c>
      <c r="B47" s="186">
        <v>21.56448202959831</v>
      </c>
      <c r="C47" s="186">
        <v>21.56448202959831</v>
      </c>
      <c r="D47" s="186">
        <v>25.882352941176475</v>
      </c>
      <c r="E47" s="186">
        <v>18.823529411764707</v>
      </c>
      <c r="F47" s="186">
        <v>26.737967914438503</v>
      </c>
      <c r="G47" s="186">
        <v>21.390374331550802</v>
      </c>
      <c r="H47" s="186">
        <v>14.893617021276595</v>
      </c>
      <c r="I47" s="260">
        <v>12.76595744680851</v>
      </c>
    </row>
    <row r="48" spans="1:9" x14ac:dyDescent="0.25">
      <c r="A48" s="193" t="s">
        <v>357</v>
      </c>
      <c r="B48" s="186">
        <v>18.866620594333103</v>
      </c>
      <c r="C48" s="186">
        <v>19.661368348306844</v>
      </c>
      <c r="D48" s="186">
        <v>22.990444069702079</v>
      </c>
      <c r="E48" s="186">
        <v>27.150084317032043</v>
      </c>
      <c r="F48" s="186">
        <v>20</v>
      </c>
      <c r="G48" s="186">
        <v>23.272727272727273</v>
      </c>
      <c r="H48" s="186">
        <v>18.009478672985782</v>
      </c>
      <c r="I48" s="260">
        <v>24.170616113744074</v>
      </c>
    </row>
    <row r="49" spans="1:9" x14ac:dyDescent="0.25">
      <c r="A49" s="193" t="s">
        <v>358</v>
      </c>
      <c r="B49" s="186">
        <v>18.413597733711047</v>
      </c>
      <c r="C49" s="186">
        <v>13.314447592067987</v>
      </c>
      <c r="D49" s="186">
        <v>15</v>
      </c>
      <c r="E49" s="186">
        <v>15</v>
      </c>
      <c r="F49" s="186">
        <v>23.809523809523807</v>
      </c>
      <c r="G49" s="186">
        <v>9.5238095238095237</v>
      </c>
      <c r="H49" s="186">
        <v>18.620689655172416</v>
      </c>
      <c r="I49" s="260">
        <v>17.241379310344829</v>
      </c>
    </row>
    <row r="50" spans="1:9" x14ac:dyDescent="0.25">
      <c r="A50" s="193" t="s">
        <v>359</v>
      </c>
      <c r="B50" s="186">
        <v>19.453468373781767</v>
      </c>
      <c r="C50" s="186">
        <v>18.517103000191096</v>
      </c>
      <c r="D50" s="186">
        <v>23.791348600508904</v>
      </c>
      <c r="E50" s="186">
        <v>28.944020356234095</v>
      </c>
      <c r="F50" s="186">
        <v>25</v>
      </c>
      <c r="G50" s="186">
        <v>21.75925925925926</v>
      </c>
      <c r="H50" s="186">
        <v>18.861209964412812</v>
      </c>
      <c r="I50" s="260">
        <v>22.064056939501782</v>
      </c>
    </row>
    <row r="51" spans="1:9" x14ac:dyDescent="0.25">
      <c r="A51" s="193" t="s">
        <v>360</v>
      </c>
      <c r="B51" s="186">
        <v>20.92991169977925</v>
      </c>
      <c r="C51" s="186">
        <v>19.177704194260485</v>
      </c>
      <c r="D51" s="186">
        <v>24.952978056426332</v>
      </c>
      <c r="E51" s="186">
        <v>28.192267502612328</v>
      </c>
      <c r="F51" s="186">
        <v>24.105536677993204</v>
      </c>
      <c r="G51" s="186">
        <v>22.596442134719169</v>
      </c>
      <c r="H51" s="186">
        <v>18.504495977283483</v>
      </c>
      <c r="I51" s="260">
        <v>21.06010411736867</v>
      </c>
    </row>
    <row r="52" spans="1:9" x14ac:dyDescent="0.25">
      <c r="A52" s="193" t="s">
        <v>361</v>
      </c>
      <c r="B52" s="186">
        <v>19.578947368421051</v>
      </c>
      <c r="C52" s="186">
        <v>19.315789473684212</v>
      </c>
      <c r="D52" s="186">
        <v>20.512820512820511</v>
      </c>
      <c r="E52" s="186">
        <v>35.897435897435898</v>
      </c>
      <c r="F52" s="186">
        <v>25.723472668810288</v>
      </c>
      <c r="G52" s="186">
        <v>23.79421221864952</v>
      </c>
      <c r="H52" s="186">
        <v>17.708333333333336</v>
      </c>
      <c r="I52" s="260">
        <v>16.666666666666664</v>
      </c>
    </row>
    <row r="53" spans="1:9" x14ac:dyDescent="0.25">
      <c r="A53" s="193" t="s">
        <v>362</v>
      </c>
      <c r="B53" s="186">
        <v>22.156862745098039</v>
      </c>
      <c r="C53" s="186">
        <v>19.607843137254903</v>
      </c>
      <c r="D53" s="186">
        <v>22.222222222222221</v>
      </c>
      <c r="E53" s="186">
        <v>33.333333333333329</v>
      </c>
      <c r="F53" s="186">
        <v>50</v>
      </c>
      <c r="G53" s="186">
        <v>0</v>
      </c>
      <c r="H53" s="186">
        <v>4.7619047619047619</v>
      </c>
      <c r="I53" s="260">
        <v>23.809523809523807</v>
      </c>
    </row>
    <row r="54" spans="1:9" x14ac:dyDescent="0.25">
      <c r="A54" s="193" t="s">
        <v>363</v>
      </c>
      <c r="B54" s="186">
        <v>19.537815126050422</v>
      </c>
      <c r="C54" s="186">
        <v>18.487394957983195</v>
      </c>
      <c r="D54" s="186">
        <v>25.207756232686979</v>
      </c>
      <c r="E54" s="186">
        <v>25.62326869806094</v>
      </c>
      <c r="F54" s="186">
        <v>25.034770514603615</v>
      </c>
      <c r="G54" s="186">
        <v>25.591098748261476</v>
      </c>
      <c r="H54" s="186">
        <v>17.669172932330827</v>
      </c>
      <c r="I54" s="260">
        <v>24.686716791979947</v>
      </c>
    </row>
    <row r="55" spans="1:9" x14ac:dyDescent="0.25">
      <c r="A55" s="193" t="s">
        <v>364</v>
      </c>
      <c r="B55" s="186">
        <v>22.326097290445254</v>
      </c>
      <c r="C55" s="186">
        <v>20.709871652669943</v>
      </c>
      <c r="D55" s="186">
        <v>24.795640326975477</v>
      </c>
      <c r="E55" s="186">
        <v>29.155313351498634</v>
      </c>
      <c r="F55" s="186">
        <v>24.946466809421842</v>
      </c>
      <c r="G55" s="186">
        <v>17.987152034261243</v>
      </c>
      <c r="H55" s="186">
        <v>19.493476592478896</v>
      </c>
      <c r="I55" s="260">
        <v>18.879508825786644</v>
      </c>
    </row>
    <row r="56" spans="1:9" x14ac:dyDescent="0.25">
      <c r="A56" s="193" t="s">
        <v>365</v>
      </c>
      <c r="B56" s="186">
        <v>16.379859783301466</v>
      </c>
      <c r="C56" s="186">
        <v>21.096239643084768</v>
      </c>
      <c r="D56" s="186">
        <v>14.018691588785046</v>
      </c>
      <c r="E56" s="186">
        <v>25.233644859813083</v>
      </c>
      <c r="F56" s="186">
        <v>16.666666666666664</v>
      </c>
      <c r="G56" s="186">
        <v>11.111111111111111</v>
      </c>
      <c r="H56" s="186">
        <v>15.384615384615385</v>
      </c>
      <c r="I56" s="260">
        <v>34.615384615384613</v>
      </c>
    </row>
    <row r="57" spans="1:9" x14ac:dyDescent="0.25">
      <c r="A57" s="193" t="s">
        <v>366</v>
      </c>
      <c r="B57" s="186">
        <v>17.831098565043519</v>
      </c>
      <c r="C57" s="186">
        <v>16.631380851564337</v>
      </c>
      <c r="D57" s="186">
        <v>24.31077694235589</v>
      </c>
      <c r="E57" s="186">
        <v>29.573934837092729</v>
      </c>
      <c r="F57" s="186">
        <v>22.145328719723185</v>
      </c>
      <c r="G57" s="186">
        <v>20.761245674740483</v>
      </c>
      <c r="H57" s="186">
        <v>20.689655172413794</v>
      </c>
      <c r="I57" s="260">
        <v>17.241379310344829</v>
      </c>
    </row>
    <row r="58" spans="1:9" ht="15.75" thickBot="1" x14ac:dyDescent="0.3">
      <c r="A58" s="194" t="s">
        <v>367</v>
      </c>
      <c r="B58" s="261">
        <v>20.162932790224033</v>
      </c>
      <c r="C58" s="261">
        <v>15.885947046843176</v>
      </c>
      <c r="D58" s="261">
        <v>12.5</v>
      </c>
      <c r="E58" s="261">
        <v>50</v>
      </c>
      <c r="F58" s="261">
        <v>20.754716981132077</v>
      </c>
      <c r="G58" s="261">
        <v>24.528301886792452</v>
      </c>
      <c r="H58" s="261">
        <v>14.285714285714285</v>
      </c>
      <c r="I58" s="262">
        <v>9.5238095238095237</v>
      </c>
    </row>
    <row r="60" spans="1:9" ht="15" customHeight="1" x14ac:dyDescent="0.25">
      <c r="A60" s="604" t="s">
        <v>380</v>
      </c>
      <c r="B60" s="604"/>
      <c r="C60" s="604"/>
      <c r="D60" s="604"/>
      <c r="E60" s="604"/>
      <c r="F60" s="604"/>
      <c r="G60" s="604"/>
      <c r="H60" s="604"/>
      <c r="I60" s="604"/>
    </row>
    <row r="61" spans="1:9" x14ac:dyDescent="0.25">
      <c r="A61" s="604"/>
      <c r="B61" s="604"/>
      <c r="C61" s="604"/>
      <c r="D61" s="604"/>
      <c r="E61" s="604"/>
      <c r="F61" s="604"/>
      <c r="G61" s="604"/>
      <c r="H61" s="604"/>
      <c r="I61" s="604"/>
    </row>
    <row r="62" spans="1:9" x14ac:dyDescent="0.25">
      <c r="A62" s="604"/>
      <c r="B62" s="604"/>
      <c r="C62" s="604"/>
      <c r="D62" s="604"/>
      <c r="E62" s="604"/>
      <c r="F62" s="604"/>
      <c r="G62" s="604"/>
      <c r="H62" s="604"/>
      <c r="I62" s="604"/>
    </row>
    <row r="63" spans="1:9" x14ac:dyDescent="0.25">
      <c r="A63" t="s">
        <v>119</v>
      </c>
    </row>
  </sheetData>
  <mergeCells count="7">
    <mergeCell ref="H5:I5"/>
    <mergeCell ref="A60:I62"/>
    <mergeCell ref="A1:G1"/>
    <mergeCell ref="A5:A6"/>
    <mergeCell ref="B5:C5"/>
    <mergeCell ref="D5:E5"/>
    <mergeCell ref="F5:G5"/>
  </mergeCells>
  <hyperlinks>
    <hyperlink ref="A2" location="'Appendix Table Menu'!A1" display="'Appendix Table Menu'!A1" xr:uid="{058A1BDA-AEAD-405A-8139-F2633FEA9818}"/>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0878E-7E88-4603-A729-D86067A24787}">
  <sheetPr>
    <tabColor rgb="FF806000"/>
  </sheetPr>
  <dimension ref="A1:M62"/>
  <sheetViews>
    <sheetView workbookViewId="0">
      <selection activeCell="I19" sqref="I19"/>
    </sheetView>
  </sheetViews>
  <sheetFormatPr defaultColWidth="9.140625" defaultRowHeight="15" x14ac:dyDescent="0.25"/>
  <cols>
    <col min="1" max="1" width="25.42578125" customWidth="1"/>
    <col min="2" max="13" width="14.140625" customWidth="1"/>
  </cols>
  <sheetData>
    <row r="1" spans="1:13" ht="21" x14ac:dyDescent="0.35">
      <c r="A1" s="606" t="s">
        <v>381</v>
      </c>
      <c r="B1" s="606"/>
      <c r="C1" s="606"/>
      <c r="D1" s="606"/>
      <c r="E1" s="606"/>
      <c r="F1" s="606"/>
      <c r="G1" s="606"/>
    </row>
    <row r="2" spans="1:13" x14ac:dyDescent="0.25">
      <c r="A2" s="370" t="s">
        <v>71</v>
      </c>
    </row>
    <row r="3" spans="1:13" x14ac:dyDescent="0.25">
      <c r="A3" s="184"/>
    </row>
    <row r="4" spans="1:13" ht="15.75" thickBot="1" x14ac:dyDescent="0.3">
      <c r="A4" s="185" t="s">
        <v>106</v>
      </c>
    </row>
    <row r="5" spans="1:13" x14ac:dyDescent="0.25">
      <c r="A5" s="644" t="s">
        <v>303</v>
      </c>
      <c r="B5" s="649" t="s">
        <v>371</v>
      </c>
      <c r="C5" s="649"/>
      <c r="D5" s="649" t="s">
        <v>312</v>
      </c>
      <c r="E5" s="649"/>
      <c r="F5" s="649" t="s">
        <v>313</v>
      </c>
      <c r="G5" s="649"/>
      <c r="H5" s="649" t="s">
        <v>314</v>
      </c>
      <c r="I5" s="649"/>
      <c r="J5" s="649" t="s">
        <v>173</v>
      </c>
      <c r="K5" s="649"/>
      <c r="L5" s="646" t="s">
        <v>382</v>
      </c>
      <c r="M5" s="647"/>
    </row>
    <row r="6" spans="1:13" ht="30" x14ac:dyDescent="0.25">
      <c r="A6" s="648"/>
      <c r="B6" s="181" t="s">
        <v>210</v>
      </c>
      <c r="C6" s="181" t="s">
        <v>211</v>
      </c>
      <c r="D6" s="181" t="s">
        <v>210</v>
      </c>
      <c r="E6" s="181" t="s">
        <v>211</v>
      </c>
      <c r="F6" s="181" t="s">
        <v>210</v>
      </c>
      <c r="G6" s="181" t="s">
        <v>211</v>
      </c>
      <c r="H6" s="181" t="s">
        <v>210</v>
      </c>
      <c r="I6" s="181" t="s">
        <v>211</v>
      </c>
      <c r="J6" s="181" t="s">
        <v>210</v>
      </c>
      <c r="K6" s="181" t="s">
        <v>211</v>
      </c>
      <c r="L6" s="181" t="s">
        <v>210</v>
      </c>
      <c r="M6" s="182" t="s">
        <v>211</v>
      </c>
    </row>
    <row r="7" spans="1:13" x14ac:dyDescent="0.25">
      <c r="A7" s="259" t="s">
        <v>316</v>
      </c>
      <c r="B7" s="187">
        <v>11.405055849500293</v>
      </c>
      <c r="C7" s="187">
        <v>69.352393329001515</v>
      </c>
      <c r="D7" s="187">
        <v>35.230080412093265</v>
      </c>
      <c r="E7" s="187">
        <v>40.140159626240994</v>
      </c>
      <c r="F7" s="187">
        <v>39.133336756173946</v>
      </c>
      <c r="G7" s="187">
        <v>14.692543341719293</v>
      </c>
      <c r="H7" s="187">
        <v>23.690782362369077</v>
      </c>
      <c r="I7" s="187">
        <v>3.9236149937256952</v>
      </c>
      <c r="J7" s="187">
        <v>6.5535237227411098</v>
      </c>
      <c r="K7" s="187">
        <v>0.28268478058276553</v>
      </c>
      <c r="L7" s="188">
        <v>22.47</v>
      </c>
      <c r="M7" s="263">
        <v>25.01</v>
      </c>
    </row>
    <row r="8" spans="1:13" x14ac:dyDescent="0.25">
      <c r="A8" s="193" t="s">
        <v>317</v>
      </c>
      <c r="B8" s="15">
        <v>14.862914862914863</v>
      </c>
      <c r="C8" s="15">
        <v>61.3997113997114</v>
      </c>
      <c r="D8" s="15">
        <v>40.349344978165938</v>
      </c>
      <c r="E8" s="15">
        <v>20.960698689956331</v>
      </c>
      <c r="F8" s="15">
        <v>28.157589803012744</v>
      </c>
      <c r="G8" s="15">
        <v>2.085747392815759</v>
      </c>
      <c r="H8" s="15">
        <v>5.4671968190854869</v>
      </c>
      <c r="I8" s="15">
        <v>0.29821073558648109</v>
      </c>
      <c r="J8" s="15">
        <v>1.6172506738544474</v>
      </c>
      <c r="K8" s="15">
        <v>0</v>
      </c>
      <c r="L8" s="189">
        <v>19.440000000000001</v>
      </c>
      <c r="M8" s="264">
        <v>24.41</v>
      </c>
    </row>
    <row r="9" spans="1:13" x14ac:dyDescent="0.25">
      <c r="A9" s="193" t="s">
        <v>318</v>
      </c>
      <c r="B9" s="15">
        <v>13.513513513513514</v>
      </c>
      <c r="C9" s="15">
        <v>56.756756756756758</v>
      </c>
      <c r="D9" s="15">
        <v>23.664122137404579</v>
      </c>
      <c r="E9" s="15">
        <v>31.297709923664126</v>
      </c>
      <c r="F9" s="15">
        <v>33.928571428571431</v>
      </c>
      <c r="G9" s="15">
        <v>14.285714285714285</v>
      </c>
      <c r="H9" s="15">
        <v>25</v>
      </c>
      <c r="I9" s="15">
        <v>1.7441860465116279</v>
      </c>
      <c r="J9" s="15">
        <v>2.5641025641025639</v>
      </c>
      <c r="K9" s="15">
        <v>0</v>
      </c>
      <c r="L9" s="189">
        <v>19.64</v>
      </c>
      <c r="M9" s="264">
        <v>22.8</v>
      </c>
    </row>
    <row r="10" spans="1:13" x14ac:dyDescent="0.25">
      <c r="A10" s="193" t="s">
        <v>319</v>
      </c>
      <c r="B10" s="15">
        <v>7.996832937450514</v>
      </c>
      <c r="C10" s="15">
        <v>73.634204275534444</v>
      </c>
      <c r="D10" s="15">
        <v>34.202898550724633</v>
      </c>
      <c r="E10" s="15">
        <v>45</v>
      </c>
      <c r="F10" s="15">
        <v>45.889921372408864</v>
      </c>
      <c r="G10" s="15">
        <v>12.937812723373836</v>
      </c>
      <c r="H10" s="15">
        <v>19.989801121876592</v>
      </c>
      <c r="I10" s="15">
        <v>1.988781234064253</v>
      </c>
      <c r="J10" s="15">
        <v>3.3018867924528301</v>
      </c>
      <c r="K10" s="15">
        <v>5.2410901467505246E-2</v>
      </c>
      <c r="L10" s="189">
        <v>23.02</v>
      </c>
      <c r="M10" s="264">
        <v>21.61</v>
      </c>
    </row>
    <row r="11" spans="1:13" x14ac:dyDescent="0.25">
      <c r="A11" s="193" t="s">
        <v>320</v>
      </c>
      <c r="B11" s="15">
        <v>16.013824884792626</v>
      </c>
      <c r="C11" s="15">
        <v>58.410138248847929</v>
      </c>
      <c r="D11" s="15">
        <v>44.219308700834326</v>
      </c>
      <c r="E11" s="15">
        <v>17.759237187127532</v>
      </c>
      <c r="F11" s="15">
        <v>20.66772655007949</v>
      </c>
      <c r="G11" s="15">
        <v>1.9077901430842605</v>
      </c>
      <c r="H11" s="15">
        <v>3.51123595505618</v>
      </c>
      <c r="I11" s="15">
        <v>0.84269662921348309</v>
      </c>
      <c r="J11" s="15">
        <v>1.7543859649122806</v>
      </c>
      <c r="K11" s="15">
        <v>0</v>
      </c>
      <c r="L11" s="189">
        <v>19.96</v>
      </c>
      <c r="M11" s="264">
        <v>22.14</v>
      </c>
    </row>
    <row r="12" spans="1:13" x14ac:dyDescent="0.25">
      <c r="A12" s="193" t="s">
        <v>321</v>
      </c>
      <c r="B12" s="15">
        <v>8.5935176925364267</v>
      </c>
      <c r="C12" s="15">
        <v>77.26732084448409</v>
      </c>
      <c r="D12" s="15">
        <v>22.451253481894152</v>
      </c>
      <c r="E12" s="15">
        <v>64.80501392757661</v>
      </c>
      <c r="F12" s="15">
        <v>41.411626885341924</v>
      </c>
      <c r="G12" s="15">
        <v>37.047884024015232</v>
      </c>
      <c r="H12" s="15">
        <v>43.382552767460822</v>
      </c>
      <c r="I12" s="15">
        <v>11.622429567895642</v>
      </c>
      <c r="J12" s="15">
        <v>12.748600115852483</v>
      </c>
      <c r="K12" s="15">
        <v>0.69511488704383084</v>
      </c>
      <c r="L12" s="189">
        <v>24.64</v>
      </c>
      <c r="M12" s="264">
        <v>28.41</v>
      </c>
    </row>
    <row r="13" spans="1:13" x14ac:dyDescent="0.25">
      <c r="A13" s="193" t="s">
        <v>322</v>
      </c>
      <c r="B13" s="15">
        <v>10.161662817551962</v>
      </c>
      <c r="C13" s="15">
        <v>74.249422632794463</v>
      </c>
      <c r="D13" s="15">
        <v>28.258488499452355</v>
      </c>
      <c r="E13" s="15">
        <v>52.68346111719606</v>
      </c>
      <c r="F13" s="15">
        <v>49.381443298969074</v>
      </c>
      <c r="G13" s="15">
        <v>24.948453608247423</v>
      </c>
      <c r="H13" s="15">
        <v>35.161290322580648</v>
      </c>
      <c r="I13" s="15">
        <v>4.387096774193548</v>
      </c>
      <c r="J13" s="15">
        <v>5.3057099545224862</v>
      </c>
      <c r="K13" s="15">
        <v>0.25265285497726125</v>
      </c>
      <c r="L13" s="189">
        <v>24.88</v>
      </c>
      <c r="M13" s="264">
        <v>25.25</v>
      </c>
    </row>
    <row r="14" spans="1:13" x14ac:dyDescent="0.25">
      <c r="A14" s="193" t="s">
        <v>323</v>
      </c>
      <c r="B14" s="15">
        <v>11.005434782608695</v>
      </c>
      <c r="C14" s="15">
        <v>68.070652173913047</v>
      </c>
      <c r="D14" s="15">
        <v>27.510917030567683</v>
      </c>
      <c r="E14" s="15">
        <v>49.199417758369727</v>
      </c>
      <c r="F14" s="15">
        <v>48.91696750902527</v>
      </c>
      <c r="G14" s="15">
        <v>18.953068592057761</v>
      </c>
      <c r="H14" s="15">
        <v>27.921279212792129</v>
      </c>
      <c r="I14" s="15">
        <v>3.8130381303813037</v>
      </c>
      <c r="J14" s="15">
        <v>5.7921635434412266</v>
      </c>
      <c r="K14" s="15">
        <v>0.42589437819420783</v>
      </c>
      <c r="L14" s="189">
        <v>23.66</v>
      </c>
      <c r="M14" s="264">
        <v>26.73</v>
      </c>
    </row>
    <row r="15" spans="1:13" x14ac:dyDescent="0.25">
      <c r="A15" s="193" t="s">
        <v>324</v>
      </c>
      <c r="B15" s="15">
        <v>9.3959731543624159</v>
      </c>
      <c r="C15" s="15">
        <v>76.510067114093957</v>
      </c>
      <c r="D15" s="15">
        <v>31.851851851851855</v>
      </c>
      <c r="E15" s="15">
        <v>46.666666666666664</v>
      </c>
      <c r="F15" s="15">
        <v>51.079136690647488</v>
      </c>
      <c r="G15" s="15">
        <v>16.546762589928058</v>
      </c>
      <c r="H15" s="15">
        <v>23.831775700934578</v>
      </c>
      <c r="I15" s="15">
        <v>0.93457943925233633</v>
      </c>
      <c r="J15" s="15">
        <v>3.1390134529147984</v>
      </c>
      <c r="K15" s="15">
        <v>0</v>
      </c>
      <c r="L15" s="189">
        <v>22.37</v>
      </c>
      <c r="M15" s="264">
        <v>25.47</v>
      </c>
    </row>
    <row r="16" spans="1:13" x14ac:dyDescent="0.25">
      <c r="A16" s="193" t="s">
        <v>325</v>
      </c>
      <c r="B16" s="15">
        <v>10.964912280701753</v>
      </c>
      <c r="C16" s="15">
        <v>71.929824561403507</v>
      </c>
      <c r="D16" s="15">
        <v>26.573426573426573</v>
      </c>
      <c r="E16" s="15">
        <v>49.650349650349654</v>
      </c>
      <c r="F16" s="15">
        <v>43.478260869565219</v>
      </c>
      <c r="G16" s="15">
        <v>33.333333333333329</v>
      </c>
      <c r="H16" s="15">
        <v>51.330798479087449</v>
      </c>
      <c r="I16" s="15">
        <v>6.4638783269961975</v>
      </c>
      <c r="J16" s="15">
        <v>10.036275695284159</v>
      </c>
      <c r="K16" s="15">
        <v>0.24183796856106407</v>
      </c>
      <c r="L16" s="189">
        <v>21.37</v>
      </c>
      <c r="M16" s="264">
        <v>26.43</v>
      </c>
    </row>
    <row r="17" spans="1:13" x14ac:dyDescent="0.25">
      <c r="A17" s="193" t="s">
        <v>326</v>
      </c>
      <c r="B17" s="15">
        <v>7.5745579308524675</v>
      </c>
      <c r="C17" s="15">
        <v>76.774874637107416</v>
      </c>
      <c r="D17" s="15">
        <v>29.82738780207135</v>
      </c>
      <c r="E17" s="15">
        <v>54.982738780207129</v>
      </c>
      <c r="F17" s="15">
        <v>51.330616159194442</v>
      </c>
      <c r="G17" s="15">
        <v>19.299928074802207</v>
      </c>
      <c r="H17" s="15">
        <v>32.719694338311918</v>
      </c>
      <c r="I17" s="15">
        <v>3.612365404654394</v>
      </c>
      <c r="J17" s="15">
        <v>6.0411081322609474</v>
      </c>
      <c r="K17" s="15">
        <v>0.30384271671134944</v>
      </c>
      <c r="L17" s="189">
        <v>25.44</v>
      </c>
      <c r="M17" s="264">
        <v>29.08</v>
      </c>
    </row>
    <row r="18" spans="1:13" x14ac:dyDescent="0.25">
      <c r="A18" s="193" t="s">
        <v>327</v>
      </c>
      <c r="B18" s="15">
        <v>10.473588342440801</v>
      </c>
      <c r="C18" s="15">
        <v>69.945355191256837</v>
      </c>
      <c r="D18" s="15">
        <v>38.269986893840105</v>
      </c>
      <c r="E18" s="15">
        <v>35.517693315858459</v>
      </c>
      <c r="F18" s="15">
        <v>43.728480078701423</v>
      </c>
      <c r="G18" s="15">
        <v>9.2966060009837683</v>
      </c>
      <c r="H18" s="15">
        <v>17.619783616692427</v>
      </c>
      <c r="I18" s="15">
        <v>1.4296754250386399</v>
      </c>
      <c r="J18" s="15">
        <v>2.7575020275750202</v>
      </c>
      <c r="K18" s="15">
        <v>4.0551500405515008E-2</v>
      </c>
      <c r="L18" s="189">
        <v>23.22</v>
      </c>
      <c r="M18" s="264">
        <v>24.14</v>
      </c>
    </row>
    <row r="19" spans="1:13" x14ac:dyDescent="0.25">
      <c r="A19" s="193" t="s">
        <v>328</v>
      </c>
      <c r="B19" s="15">
        <v>7.7272727272727266</v>
      </c>
      <c r="C19" s="15">
        <v>68.181818181818173</v>
      </c>
      <c r="D19" s="15">
        <v>22.891566265060241</v>
      </c>
      <c r="E19" s="15">
        <v>62.650602409638559</v>
      </c>
      <c r="F19" s="15">
        <v>30.14354066985646</v>
      </c>
      <c r="G19" s="15">
        <v>41.626794258373209</v>
      </c>
      <c r="H19" s="15">
        <v>37.142857142857146</v>
      </c>
      <c r="I19" s="15">
        <v>20.259740259740262</v>
      </c>
      <c r="J19" s="15">
        <v>18.780096308186195</v>
      </c>
      <c r="K19" s="15">
        <v>1.1235955056179776</v>
      </c>
      <c r="L19" s="189">
        <v>23.63</v>
      </c>
      <c r="M19" s="264">
        <v>27.4</v>
      </c>
    </row>
    <row r="20" spans="1:13" x14ac:dyDescent="0.25">
      <c r="A20" s="193" t="s">
        <v>329</v>
      </c>
      <c r="B20" s="15">
        <v>15.671641791044777</v>
      </c>
      <c r="C20" s="15">
        <v>65.298507462686572</v>
      </c>
      <c r="D20" s="15">
        <v>40.852130325814535</v>
      </c>
      <c r="E20" s="15">
        <v>29.323308270676691</v>
      </c>
      <c r="F20" s="15">
        <v>36.307692307692307</v>
      </c>
      <c r="G20" s="15">
        <v>3.0769230769230771</v>
      </c>
      <c r="H20" s="15">
        <v>11.653116531165312</v>
      </c>
      <c r="I20" s="15">
        <v>0.54200542005420049</v>
      </c>
      <c r="J20" s="15">
        <v>1.520912547528517</v>
      </c>
      <c r="K20" s="15">
        <v>0</v>
      </c>
      <c r="L20" s="189">
        <v>23.98</v>
      </c>
      <c r="M20" s="264">
        <v>20.72</v>
      </c>
    </row>
    <row r="21" spans="1:13" x14ac:dyDescent="0.25">
      <c r="A21" s="193" t="s">
        <v>330</v>
      </c>
      <c r="B21" s="15">
        <v>11.825298722702925</v>
      </c>
      <c r="C21" s="15">
        <v>68.314791924186238</v>
      </c>
      <c r="D21" s="15">
        <v>39.046079223928857</v>
      </c>
      <c r="E21" s="15">
        <v>35.448666127728373</v>
      </c>
      <c r="F21" s="15">
        <v>36.831969186326432</v>
      </c>
      <c r="G21" s="15">
        <v>10.303322099181512</v>
      </c>
      <c r="H21" s="15">
        <v>18.048080373161106</v>
      </c>
      <c r="I21" s="15">
        <v>2.0810907786149984</v>
      </c>
      <c r="J21" s="15">
        <v>3.8507821901323709</v>
      </c>
      <c r="K21" s="15">
        <v>9.0252707581227443E-2</v>
      </c>
      <c r="L21" s="189">
        <v>21.43</v>
      </c>
      <c r="M21" s="264">
        <v>24.87</v>
      </c>
    </row>
    <row r="22" spans="1:13" x14ac:dyDescent="0.25">
      <c r="A22" s="193" t="s">
        <v>331</v>
      </c>
      <c r="B22" s="15">
        <v>12.083936324167873</v>
      </c>
      <c r="C22" s="15">
        <v>70.694645441389298</v>
      </c>
      <c r="D22" s="15">
        <v>46.091811414392062</v>
      </c>
      <c r="E22" s="15">
        <v>25.744416873449133</v>
      </c>
      <c r="F22" s="15">
        <v>30.529595015576323</v>
      </c>
      <c r="G22" s="15">
        <v>2.3364485981308412</v>
      </c>
      <c r="H22" s="15">
        <v>6.1712010617120105</v>
      </c>
      <c r="I22" s="15">
        <v>0.9953550099535502</v>
      </c>
      <c r="J22" s="15">
        <v>0.76555023923444976</v>
      </c>
      <c r="K22" s="15">
        <v>0</v>
      </c>
      <c r="L22" s="189">
        <v>21.02</v>
      </c>
      <c r="M22" s="264">
        <v>23.4</v>
      </c>
    </row>
    <row r="23" spans="1:13" x14ac:dyDescent="0.25">
      <c r="A23" s="193" t="s">
        <v>332</v>
      </c>
      <c r="B23" s="15">
        <v>12.811980033277869</v>
      </c>
      <c r="C23" s="15">
        <v>67.886855241264556</v>
      </c>
      <c r="D23" s="15">
        <v>42.232277526395173</v>
      </c>
      <c r="E23" s="15">
        <v>20.361990950226243</v>
      </c>
      <c r="F23" s="15">
        <v>22.931034482758619</v>
      </c>
      <c r="G23" s="15">
        <v>3.6206896551724141</v>
      </c>
      <c r="H23" s="15">
        <v>4.9668874172185431</v>
      </c>
      <c r="I23" s="15">
        <v>0.66225165562913912</v>
      </c>
      <c r="J23" s="15">
        <v>1.0964912280701753</v>
      </c>
      <c r="K23" s="15">
        <v>0</v>
      </c>
      <c r="L23" s="189">
        <v>19.21</v>
      </c>
      <c r="M23" s="264">
        <v>21.47</v>
      </c>
    </row>
    <row r="24" spans="1:13" x14ac:dyDescent="0.25">
      <c r="A24" s="193" t="s">
        <v>333</v>
      </c>
      <c r="B24" s="15">
        <v>15.097690941385435</v>
      </c>
      <c r="C24" s="15">
        <v>60.390763765541742</v>
      </c>
      <c r="D24" s="15">
        <v>40.791476407914764</v>
      </c>
      <c r="E24" s="15">
        <v>24.353120243531201</v>
      </c>
      <c r="F24" s="15">
        <v>29.629629629629626</v>
      </c>
      <c r="G24" s="15">
        <v>3.5273368606701938</v>
      </c>
      <c r="H24" s="15">
        <v>7.7809798270893378</v>
      </c>
      <c r="I24" s="15">
        <v>1.0086455331412103</v>
      </c>
      <c r="J24" s="15">
        <v>1.6977928692699491</v>
      </c>
      <c r="K24" s="15">
        <v>0</v>
      </c>
      <c r="L24" s="189">
        <v>21.18</v>
      </c>
      <c r="M24" s="264">
        <v>21.54</v>
      </c>
    </row>
    <row r="25" spans="1:13" x14ac:dyDescent="0.25">
      <c r="A25" s="193" t="s">
        <v>334</v>
      </c>
      <c r="B25" s="15">
        <v>14.01792991035045</v>
      </c>
      <c r="C25" s="15">
        <v>59.413202933985332</v>
      </c>
      <c r="D25" s="15">
        <v>44.659300184162063</v>
      </c>
      <c r="E25" s="15">
        <v>18.232044198895029</v>
      </c>
      <c r="F25" s="15">
        <v>24.109263657957243</v>
      </c>
      <c r="G25" s="15">
        <v>4.3942992874109263</v>
      </c>
      <c r="H25" s="15">
        <v>5.7291666666666661</v>
      </c>
      <c r="I25" s="15">
        <v>0.20833333333333334</v>
      </c>
      <c r="J25" s="15">
        <v>0.78636959370904314</v>
      </c>
      <c r="K25" s="15">
        <v>0</v>
      </c>
      <c r="L25" s="189">
        <v>19.2</v>
      </c>
      <c r="M25" s="264">
        <v>21.6</v>
      </c>
    </row>
    <row r="26" spans="1:13" x14ac:dyDescent="0.25">
      <c r="A26" s="193" t="s">
        <v>335</v>
      </c>
      <c r="B26" s="15">
        <v>13.302448709463931</v>
      </c>
      <c r="C26" s="15">
        <v>62.872270019854405</v>
      </c>
      <c r="D26" s="15">
        <v>40.282685512367486</v>
      </c>
      <c r="E26" s="15">
        <v>29.240282685512369</v>
      </c>
      <c r="F26" s="15">
        <v>34.441489361702125</v>
      </c>
      <c r="G26" s="15">
        <v>5.8510638297872344</v>
      </c>
      <c r="H26" s="15">
        <v>10.785340314136125</v>
      </c>
      <c r="I26" s="15">
        <v>1.5706806282722512</v>
      </c>
      <c r="J26" s="15">
        <v>1.0909090909090911</v>
      </c>
      <c r="K26" s="15">
        <v>0</v>
      </c>
      <c r="L26" s="189">
        <v>23.42</v>
      </c>
      <c r="M26" s="264">
        <v>27.93</v>
      </c>
    </row>
    <row r="27" spans="1:13" x14ac:dyDescent="0.25">
      <c r="A27" s="193" t="s">
        <v>336</v>
      </c>
      <c r="B27" s="15">
        <v>13.868613138686131</v>
      </c>
      <c r="C27" s="15">
        <v>56.20437956204379</v>
      </c>
      <c r="D27" s="15">
        <v>41.090909090909086</v>
      </c>
      <c r="E27" s="15">
        <v>22.90909090909091</v>
      </c>
      <c r="F27" s="15">
        <v>30.392156862745097</v>
      </c>
      <c r="G27" s="15">
        <v>5.3921568627450984</v>
      </c>
      <c r="H27" s="15">
        <v>14.159292035398231</v>
      </c>
      <c r="I27" s="15">
        <v>0.88495575221238942</v>
      </c>
      <c r="J27" s="15">
        <v>2.8409090909090908</v>
      </c>
      <c r="K27" s="15">
        <v>0</v>
      </c>
      <c r="L27" s="189">
        <v>21.81</v>
      </c>
      <c r="M27" s="264">
        <v>20.29</v>
      </c>
    </row>
    <row r="28" spans="1:13" x14ac:dyDescent="0.25">
      <c r="A28" s="193" t="s">
        <v>337</v>
      </c>
      <c r="B28" s="15">
        <v>8.7658592848904267</v>
      </c>
      <c r="C28" s="15">
        <v>72.202998846597467</v>
      </c>
      <c r="D28" s="15">
        <v>26.689976689976692</v>
      </c>
      <c r="E28" s="15">
        <v>54.778554778554778</v>
      </c>
      <c r="F28" s="15">
        <v>47.355769230769226</v>
      </c>
      <c r="G28" s="15">
        <v>28.245192307692307</v>
      </c>
      <c r="H28" s="15">
        <v>38.362395754359362</v>
      </c>
      <c r="I28" s="15">
        <v>4.3972706595905988</v>
      </c>
      <c r="J28" s="15">
        <v>6.7139479905437351</v>
      </c>
      <c r="K28" s="15">
        <v>0.18912529550827423</v>
      </c>
      <c r="L28" s="189">
        <v>23.24</v>
      </c>
      <c r="M28" s="264">
        <v>25.14</v>
      </c>
    </row>
    <row r="29" spans="1:13" x14ac:dyDescent="0.25">
      <c r="A29" s="193" t="s">
        <v>338</v>
      </c>
      <c r="B29" s="15">
        <v>15.907633098139835</v>
      </c>
      <c r="C29" s="15">
        <v>62.411802437459905</v>
      </c>
      <c r="D29" s="15">
        <v>22.873900293255129</v>
      </c>
      <c r="E29" s="15">
        <v>46.62756598240469</v>
      </c>
      <c r="F29" s="15">
        <v>40.684410646387832</v>
      </c>
      <c r="G29" s="15">
        <v>29.372623574144484</v>
      </c>
      <c r="H29" s="15">
        <v>36.787878787878789</v>
      </c>
      <c r="I29" s="15">
        <v>7.878787878787878</v>
      </c>
      <c r="J29" s="15">
        <v>9.3945068664169789</v>
      </c>
      <c r="K29" s="15">
        <v>0.24968789013732834</v>
      </c>
      <c r="L29" s="189">
        <v>22.46</v>
      </c>
      <c r="M29" s="264">
        <v>25.17</v>
      </c>
    </row>
    <row r="30" spans="1:13" x14ac:dyDescent="0.25">
      <c r="A30" s="193" t="s">
        <v>339</v>
      </c>
      <c r="B30" s="15">
        <v>12.090274046211714</v>
      </c>
      <c r="C30" s="15">
        <v>68.887694787748515</v>
      </c>
      <c r="D30" s="15">
        <v>43.448637316561843</v>
      </c>
      <c r="E30" s="15">
        <v>29.245283018867923</v>
      </c>
      <c r="F30" s="15">
        <v>34.11154345006485</v>
      </c>
      <c r="G30" s="15">
        <v>5.4474708171206228</v>
      </c>
      <c r="H30" s="15">
        <v>9.9232456140350873</v>
      </c>
      <c r="I30" s="15">
        <v>1.2061403508771928</v>
      </c>
      <c r="J30" s="15">
        <v>2.5605536332179932</v>
      </c>
      <c r="K30" s="15">
        <v>0</v>
      </c>
      <c r="L30" s="189">
        <v>20.85</v>
      </c>
      <c r="M30" s="264">
        <v>24.37</v>
      </c>
    </row>
    <row r="31" spans="1:13" x14ac:dyDescent="0.25">
      <c r="A31" s="193" t="s">
        <v>340</v>
      </c>
      <c r="B31" s="15">
        <v>13.876967095851217</v>
      </c>
      <c r="C31" s="15">
        <v>60.228898426323319</v>
      </c>
      <c r="D31" s="15">
        <v>35.913705583756347</v>
      </c>
      <c r="E31" s="15">
        <v>30.837563451776649</v>
      </c>
      <c r="F31" s="15">
        <v>36.196319018404907</v>
      </c>
      <c r="G31" s="15">
        <v>9.6625766871165641</v>
      </c>
      <c r="H31" s="15">
        <v>15.053763440860216</v>
      </c>
      <c r="I31" s="15">
        <v>1.827956989247312</v>
      </c>
      <c r="J31" s="15">
        <v>3.4846884899683213</v>
      </c>
      <c r="K31" s="15">
        <v>0</v>
      </c>
      <c r="L31" s="189">
        <v>20.92</v>
      </c>
      <c r="M31" s="264">
        <v>23.9</v>
      </c>
    </row>
    <row r="32" spans="1:13" x14ac:dyDescent="0.25">
      <c r="A32" s="193" t="s">
        <v>341</v>
      </c>
      <c r="B32" s="15">
        <v>15.772179627601316</v>
      </c>
      <c r="C32" s="15">
        <v>55.969331872946327</v>
      </c>
      <c r="D32" s="15">
        <v>35.213032581453632</v>
      </c>
      <c r="E32" s="15">
        <v>23.308270676691727</v>
      </c>
      <c r="F32" s="15">
        <v>25.594149908592321</v>
      </c>
      <c r="G32" s="15">
        <v>1.8281535648994516</v>
      </c>
      <c r="H32" s="15">
        <v>6.4406779661016946</v>
      </c>
      <c r="I32" s="15">
        <v>0.16949152542372881</v>
      </c>
      <c r="J32" s="15">
        <v>0.74074074074074081</v>
      </c>
      <c r="K32" s="15">
        <v>0</v>
      </c>
      <c r="L32" s="189">
        <v>19.260000000000002</v>
      </c>
      <c r="M32" s="264">
        <v>25.79</v>
      </c>
    </row>
    <row r="33" spans="1:13" x14ac:dyDescent="0.25">
      <c r="A33" s="193" t="s">
        <v>342</v>
      </c>
      <c r="B33" s="15">
        <v>15.162200282087445</v>
      </c>
      <c r="C33" s="15">
        <v>63.187588152327223</v>
      </c>
      <c r="D33" s="15">
        <v>44.401041666666671</v>
      </c>
      <c r="E33" s="15">
        <v>22.721354166666664</v>
      </c>
      <c r="F33" s="15">
        <v>26.671974522292995</v>
      </c>
      <c r="G33" s="15">
        <v>3.1847133757961785</v>
      </c>
      <c r="H33" s="15">
        <v>6.2627637848876789</v>
      </c>
      <c r="I33" s="15">
        <v>1.2933968686181077</v>
      </c>
      <c r="J33" s="15">
        <v>1.5977443609022555</v>
      </c>
      <c r="K33" s="15">
        <v>0</v>
      </c>
      <c r="L33" s="189">
        <v>20.64</v>
      </c>
      <c r="M33" s="264">
        <v>22.2</v>
      </c>
    </row>
    <row r="34" spans="1:13" x14ac:dyDescent="0.25">
      <c r="A34" s="193" t="s">
        <v>343</v>
      </c>
      <c r="B34" s="15">
        <v>17.874396135265698</v>
      </c>
      <c r="C34" s="15">
        <v>60.386473429951693</v>
      </c>
      <c r="D34" s="15">
        <v>37.931034482758619</v>
      </c>
      <c r="E34" s="15">
        <v>22.844827586206897</v>
      </c>
      <c r="F34" s="15">
        <v>24.257425742574256</v>
      </c>
      <c r="G34" s="15">
        <v>4.9504950495049505</v>
      </c>
      <c r="H34" s="15">
        <v>7.4509803921568629</v>
      </c>
      <c r="I34" s="15">
        <v>1.9607843137254901</v>
      </c>
      <c r="J34" s="15">
        <v>1</v>
      </c>
      <c r="K34" s="15">
        <v>0</v>
      </c>
      <c r="L34" s="189">
        <v>20.07</v>
      </c>
      <c r="M34" s="264">
        <v>20.68</v>
      </c>
    </row>
    <row r="35" spans="1:13" x14ac:dyDescent="0.25">
      <c r="A35" s="193" t="s">
        <v>344</v>
      </c>
      <c r="B35" s="15">
        <v>15.211267605633802</v>
      </c>
      <c r="C35" s="15">
        <v>61.12676056338028</v>
      </c>
      <c r="D35" s="15">
        <v>43.137254901960787</v>
      </c>
      <c r="E35" s="15">
        <v>24.019607843137255</v>
      </c>
      <c r="F35" s="15">
        <v>26.405867970660147</v>
      </c>
      <c r="G35" s="15">
        <v>3.4229828850855744</v>
      </c>
      <c r="H35" s="15">
        <v>7.9268292682926829</v>
      </c>
      <c r="I35" s="15">
        <v>1.2195121951219512</v>
      </c>
      <c r="J35" s="15">
        <v>1.6085790884718498</v>
      </c>
      <c r="K35" s="15">
        <v>0</v>
      </c>
      <c r="L35" s="189">
        <v>18.64</v>
      </c>
      <c r="M35" s="264">
        <v>21.2</v>
      </c>
    </row>
    <row r="36" spans="1:13" x14ac:dyDescent="0.25">
      <c r="A36" s="193" t="s">
        <v>345</v>
      </c>
      <c r="B36" s="15">
        <v>8.1830790568654646</v>
      </c>
      <c r="C36" s="15">
        <v>80.721220527045773</v>
      </c>
      <c r="D36" s="15">
        <v>34.753661784287615</v>
      </c>
      <c r="E36" s="15">
        <v>51.664447403462056</v>
      </c>
      <c r="F36" s="15">
        <v>54.495912806539515</v>
      </c>
      <c r="G36" s="15">
        <v>13.487738419618529</v>
      </c>
      <c r="H36" s="15">
        <v>30.265654648956357</v>
      </c>
      <c r="I36" s="15">
        <v>2.2770398481973433</v>
      </c>
      <c r="J36" s="15">
        <v>2.7506654835847382</v>
      </c>
      <c r="K36" s="15">
        <v>0</v>
      </c>
      <c r="L36" s="189">
        <v>24.86</v>
      </c>
      <c r="M36" s="264">
        <v>25.02</v>
      </c>
    </row>
    <row r="37" spans="1:13" x14ac:dyDescent="0.25">
      <c r="A37" s="193" t="s">
        <v>346</v>
      </c>
      <c r="B37" s="15">
        <v>10.059171597633137</v>
      </c>
      <c r="C37" s="15">
        <v>62.130177514792898</v>
      </c>
      <c r="D37" s="15">
        <v>30.638297872340424</v>
      </c>
      <c r="E37" s="15">
        <v>45.106382978723403</v>
      </c>
      <c r="F37" s="15">
        <v>49.479166666666671</v>
      </c>
      <c r="G37" s="15">
        <v>15.625</v>
      </c>
      <c r="H37" s="15">
        <v>23.270440251572328</v>
      </c>
      <c r="I37" s="15">
        <v>1.5723270440251573</v>
      </c>
      <c r="J37" s="15">
        <v>4.6204620462046204</v>
      </c>
      <c r="K37" s="15">
        <v>0</v>
      </c>
      <c r="L37" s="189">
        <v>24.03</v>
      </c>
      <c r="M37" s="264">
        <v>23.39</v>
      </c>
    </row>
    <row r="38" spans="1:13" x14ac:dyDescent="0.25">
      <c r="A38" s="193" t="s">
        <v>347</v>
      </c>
      <c r="B38" s="15">
        <v>9.4683175528040788</v>
      </c>
      <c r="C38" s="15">
        <v>72.323379461034236</v>
      </c>
      <c r="D38" s="15">
        <v>23.093220338983052</v>
      </c>
      <c r="E38" s="15">
        <v>59.887005649717516</v>
      </c>
      <c r="F38" s="15">
        <v>50.44606650446066</v>
      </c>
      <c r="G38" s="15">
        <v>25.70965125709651</v>
      </c>
      <c r="H38" s="15">
        <v>34.744094488188978</v>
      </c>
      <c r="I38" s="15">
        <v>5.5610236220472435</v>
      </c>
      <c r="J38" s="15">
        <v>6.4618035611717399</v>
      </c>
      <c r="K38" s="15">
        <v>0.34462952326249285</v>
      </c>
      <c r="L38" s="189">
        <v>22.05</v>
      </c>
      <c r="M38" s="264">
        <v>27.51</v>
      </c>
    </row>
    <row r="39" spans="1:13" x14ac:dyDescent="0.25">
      <c r="A39" s="193" t="s">
        <v>348</v>
      </c>
      <c r="B39" s="15">
        <v>12.610619469026549</v>
      </c>
      <c r="C39" s="15">
        <v>61.725663716814161</v>
      </c>
      <c r="D39" s="15">
        <v>41.575492341356671</v>
      </c>
      <c r="E39" s="15">
        <v>25.38293216630197</v>
      </c>
      <c r="F39" s="15">
        <v>36.17647058823529</v>
      </c>
      <c r="G39" s="15">
        <v>5</v>
      </c>
      <c r="H39" s="15">
        <v>12.556053811659194</v>
      </c>
      <c r="I39" s="15">
        <v>0.89686098654708524</v>
      </c>
      <c r="J39" s="15">
        <v>1.03359173126615</v>
      </c>
      <c r="K39" s="15">
        <v>0</v>
      </c>
      <c r="L39" s="189">
        <v>22.77</v>
      </c>
      <c r="M39" s="264">
        <v>24</v>
      </c>
    </row>
    <row r="40" spans="1:13" x14ac:dyDescent="0.25">
      <c r="A40" s="193" t="s">
        <v>349</v>
      </c>
      <c r="B40" s="15">
        <v>12.838392124692371</v>
      </c>
      <c r="C40" s="15">
        <v>71.923707957342089</v>
      </c>
      <c r="D40" s="15">
        <v>29.267172065242363</v>
      </c>
      <c r="E40" s="15">
        <v>48.587181254307374</v>
      </c>
      <c r="F40" s="15">
        <v>37.554112554112557</v>
      </c>
      <c r="G40" s="15">
        <v>23.593073593073594</v>
      </c>
      <c r="H40" s="15">
        <v>31.574056866753391</v>
      </c>
      <c r="I40" s="15">
        <v>7.099052220776807</v>
      </c>
      <c r="J40" s="15">
        <v>9.4174757281553401</v>
      </c>
      <c r="K40" s="15">
        <v>0.49622437971952532</v>
      </c>
      <c r="L40" s="189">
        <v>21.74</v>
      </c>
      <c r="M40" s="264">
        <v>28.38</v>
      </c>
    </row>
    <row r="41" spans="1:13" x14ac:dyDescent="0.25">
      <c r="A41" s="193" t="s">
        <v>350</v>
      </c>
      <c r="B41" s="15">
        <v>12.442779858510196</v>
      </c>
      <c r="C41" s="15">
        <v>69.829379941739489</v>
      </c>
      <c r="D41" s="15">
        <v>40.693503387803901</v>
      </c>
      <c r="E41" s="15">
        <v>31.526504583499403</v>
      </c>
      <c r="F41" s="15">
        <v>40.711111111111109</v>
      </c>
      <c r="G41" s="15">
        <v>5.7777777777777777</v>
      </c>
      <c r="H41" s="15">
        <v>13.741910925009519</v>
      </c>
      <c r="I41" s="15">
        <v>1.0658545869813474</v>
      </c>
      <c r="J41" s="15">
        <v>1.8399657680787334</v>
      </c>
      <c r="K41" s="15">
        <v>0</v>
      </c>
      <c r="L41" s="189">
        <v>22.66</v>
      </c>
      <c r="M41" s="264">
        <v>22.49</v>
      </c>
    </row>
    <row r="42" spans="1:13" x14ac:dyDescent="0.25">
      <c r="A42" s="193" t="s">
        <v>351</v>
      </c>
      <c r="B42" s="15">
        <v>16</v>
      </c>
      <c r="C42" s="15">
        <v>61.333333333333329</v>
      </c>
      <c r="D42" s="15">
        <v>43.502824858757059</v>
      </c>
      <c r="E42" s="15">
        <v>18.64406779661017</v>
      </c>
      <c r="F42" s="15">
        <v>26.056338028169012</v>
      </c>
      <c r="G42" s="15">
        <v>2.8169014084507045</v>
      </c>
      <c r="H42" s="15">
        <v>6.666666666666667</v>
      </c>
      <c r="I42" s="15">
        <v>0.55555555555555558</v>
      </c>
      <c r="J42" s="15">
        <v>0</v>
      </c>
      <c r="K42" s="15">
        <v>0</v>
      </c>
      <c r="L42" s="189">
        <v>18.93</v>
      </c>
      <c r="M42" s="264">
        <v>16.579999999999998</v>
      </c>
    </row>
    <row r="43" spans="1:13" x14ac:dyDescent="0.25">
      <c r="A43" s="193" t="s">
        <v>352</v>
      </c>
      <c r="B43" s="15">
        <v>11.934156378600823</v>
      </c>
      <c r="C43" s="15">
        <v>68.381344307270226</v>
      </c>
      <c r="D43" s="15">
        <v>46.428571428571431</v>
      </c>
      <c r="E43" s="15">
        <v>24.503968253968253</v>
      </c>
      <c r="F43" s="15">
        <v>26.877133105802049</v>
      </c>
      <c r="G43" s="15">
        <v>3.4982935153583616</v>
      </c>
      <c r="H43" s="15">
        <v>6.5722952477249743</v>
      </c>
      <c r="I43" s="15">
        <v>0.77519379844961245</v>
      </c>
      <c r="J43" s="15">
        <v>1.4222222222222223</v>
      </c>
      <c r="K43" s="15">
        <v>0</v>
      </c>
      <c r="L43" s="189">
        <v>20.010000000000002</v>
      </c>
      <c r="M43" s="264">
        <v>22.73</v>
      </c>
    </row>
    <row r="44" spans="1:13" x14ac:dyDescent="0.25">
      <c r="A44" s="193" t="s">
        <v>353</v>
      </c>
      <c r="B44" s="15">
        <v>15.005476451259584</v>
      </c>
      <c r="C44" s="15">
        <v>61.555312157721801</v>
      </c>
      <c r="D44" s="15">
        <v>42.842323651452283</v>
      </c>
      <c r="E44" s="15">
        <v>22.302904564315355</v>
      </c>
      <c r="F44" s="15">
        <v>28.698979591836739</v>
      </c>
      <c r="G44" s="15">
        <v>2.4234693877551021</v>
      </c>
      <c r="H44" s="15">
        <v>5.3740779768177029</v>
      </c>
      <c r="I44" s="15">
        <v>0.42149631190727077</v>
      </c>
      <c r="J44" s="15">
        <v>1.1747430249632893</v>
      </c>
      <c r="K44" s="15">
        <v>0</v>
      </c>
      <c r="L44" s="189">
        <v>19.82</v>
      </c>
      <c r="M44" s="264">
        <v>21.23</v>
      </c>
    </row>
    <row r="45" spans="1:13" x14ac:dyDescent="0.25">
      <c r="A45" s="193" t="s">
        <v>354</v>
      </c>
      <c r="B45" s="15">
        <v>7.3856975381008203</v>
      </c>
      <c r="C45" s="15">
        <v>75.849941383352871</v>
      </c>
      <c r="D45" s="15">
        <v>30.947136563876654</v>
      </c>
      <c r="E45" s="15">
        <v>50.220264317180622</v>
      </c>
      <c r="F45" s="15">
        <v>46.666666666666664</v>
      </c>
      <c r="G45" s="15">
        <v>14.576271186440678</v>
      </c>
      <c r="H45" s="15">
        <v>27.223088923556944</v>
      </c>
      <c r="I45" s="15">
        <v>1.87207488299532</v>
      </c>
      <c r="J45" s="15">
        <v>3.730797366495977</v>
      </c>
      <c r="K45" s="15">
        <v>0</v>
      </c>
      <c r="L45" s="189">
        <v>24.03</v>
      </c>
      <c r="M45" s="264">
        <v>24.33</v>
      </c>
    </row>
    <row r="46" spans="1:13" x14ac:dyDescent="0.25">
      <c r="A46" s="193" t="s">
        <v>355</v>
      </c>
      <c r="B46" s="15">
        <v>12.8</v>
      </c>
      <c r="C46" s="15">
        <v>66.905263157894737</v>
      </c>
      <c r="D46" s="15">
        <v>37.820267686424472</v>
      </c>
      <c r="E46" s="15">
        <v>31.778202676864243</v>
      </c>
      <c r="F46" s="15">
        <v>33.744075829383888</v>
      </c>
      <c r="G46" s="15">
        <v>8.0568720379146921</v>
      </c>
      <c r="H46" s="15">
        <v>12.167577413479053</v>
      </c>
      <c r="I46" s="15">
        <v>2.2950819672131146</v>
      </c>
      <c r="J46" s="15">
        <v>2.9844961240310077</v>
      </c>
      <c r="K46" s="15">
        <v>0</v>
      </c>
      <c r="L46" s="189">
        <v>20.41</v>
      </c>
      <c r="M46" s="264">
        <v>24.93</v>
      </c>
    </row>
    <row r="47" spans="1:13" x14ac:dyDescent="0.25">
      <c r="A47" s="193" t="s">
        <v>356</v>
      </c>
      <c r="B47" s="15">
        <v>14.396887159533073</v>
      </c>
      <c r="C47" s="15">
        <v>55.252918287937746</v>
      </c>
      <c r="D47" s="15">
        <v>31.535269709543567</v>
      </c>
      <c r="E47" s="15">
        <v>43.15352697095436</v>
      </c>
      <c r="F47" s="15">
        <v>56.185567010309278</v>
      </c>
      <c r="G47" s="15">
        <v>11.855670103092782</v>
      </c>
      <c r="H47" s="15">
        <v>20.49469964664311</v>
      </c>
      <c r="I47" s="15">
        <v>1.0600706713780919</v>
      </c>
      <c r="J47" s="15">
        <v>2.9673590504451042</v>
      </c>
      <c r="K47" s="15">
        <v>0</v>
      </c>
      <c r="L47" s="189">
        <v>22.33</v>
      </c>
      <c r="M47" s="264">
        <v>22.73</v>
      </c>
    </row>
    <row r="48" spans="1:13" x14ac:dyDescent="0.25">
      <c r="A48" s="193" t="s">
        <v>357</v>
      </c>
      <c r="B48" s="15">
        <v>12.345679012345679</v>
      </c>
      <c r="C48" s="15">
        <v>64.373897707231038</v>
      </c>
      <c r="D48" s="15">
        <v>36.26991565135895</v>
      </c>
      <c r="E48" s="15">
        <v>33.926897844423621</v>
      </c>
      <c r="F48" s="15">
        <v>37.139917695473251</v>
      </c>
      <c r="G48" s="15">
        <v>6.2757201646090541</v>
      </c>
      <c r="H48" s="15">
        <v>12.177777777777777</v>
      </c>
      <c r="I48" s="15">
        <v>1.2444444444444445</v>
      </c>
      <c r="J48" s="15">
        <v>2.6713124274099882</v>
      </c>
      <c r="K48" s="15">
        <v>0</v>
      </c>
      <c r="L48" s="189">
        <v>20.97</v>
      </c>
      <c r="M48" s="264">
        <v>24.25</v>
      </c>
    </row>
    <row r="49" spans="1:13" x14ac:dyDescent="0.25">
      <c r="A49" s="193" t="s">
        <v>358</v>
      </c>
      <c r="B49" s="15">
        <v>17.365269461077844</v>
      </c>
      <c r="C49" s="15">
        <v>52.694610778443121</v>
      </c>
      <c r="D49" s="15">
        <v>39.523809523809526</v>
      </c>
      <c r="E49" s="15">
        <v>14.761904761904763</v>
      </c>
      <c r="F49" s="15">
        <v>22.099447513812155</v>
      </c>
      <c r="G49" s="15">
        <v>2.2099447513812152</v>
      </c>
      <c r="H49" s="15">
        <v>5.825242718446602</v>
      </c>
      <c r="I49" s="15">
        <v>0.48543689320388345</v>
      </c>
      <c r="J49" s="15">
        <v>0.78125</v>
      </c>
      <c r="K49" s="15">
        <v>0</v>
      </c>
      <c r="L49" s="189">
        <v>18.38</v>
      </c>
      <c r="M49" s="264">
        <v>20.23</v>
      </c>
    </row>
    <row r="50" spans="1:13" x14ac:dyDescent="0.25">
      <c r="A50" s="193" t="s">
        <v>359</v>
      </c>
      <c r="B50" s="15">
        <v>11.917098445595855</v>
      </c>
      <c r="C50" s="15">
        <v>65.5440414507772</v>
      </c>
      <c r="D50" s="15">
        <v>40.12422360248447</v>
      </c>
      <c r="E50" s="15">
        <v>29.565217391304348</v>
      </c>
      <c r="F50" s="15">
        <v>33.519163763066203</v>
      </c>
      <c r="G50" s="15">
        <v>5.1567944250871083</v>
      </c>
      <c r="H50" s="15">
        <v>12.162162162162163</v>
      </c>
      <c r="I50" s="15">
        <v>1.0575793184488838</v>
      </c>
      <c r="J50" s="15">
        <v>2.8524857375713122</v>
      </c>
      <c r="K50" s="15">
        <v>0</v>
      </c>
      <c r="L50" s="189">
        <v>22.27</v>
      </c>
      <c r="M50" s="264">
        <v>22.97</v>
      </c>
    </row>
    <row r="51" spans="1:13" x14ac:dyDescent="0.25">
      <c r="A51" s="193" t="s">
        <v>360</v>
      </c>
      <c r="B51" s="15">
        <v>9.7216777734221864</v>
      </c>
      <c r="C51" s="15">
        <v>72.971383771070165</v>
      </c>
      <c r="D51" s="15">
        <v>38.111888111888106</v>
      </c>
      <c r="E51" s="15">
        <v>42.604895104895107</v>
      </c>
      <c r="F51" s="15">
        <v>46.982922201138521</v>
      </c>
      <c r="G51" s="15">
        <v>10.113851992409867</v>
      </c>
      <c r="H51" s="15">
        <v>21.885431966884763</v>
      </c>
      <c r="I51" s="15">
        <v>1.8159967952997729</v>
      </c>
      <c r="J51" s="15">
        <v>3.0694462207443407</v>
      </c>
      <c r="K51" s="15">
        <v>7.6736155518608518E-2</v>
      </c>
      <c r="L51" s="189">
        <v>23.05</v>
      </c>
      <c r="M51" s="264">
        <v>23.48</v>
      </c>
    </row>
    <row r="52" spans="1:13" x14ac:dyDescent="0.25">
      <c r="A52" s="193" t="s">
        <v>361</v>
      </c>
      <c r="B52" s="15">
        <v>8.5043988269794717</v>
      </c>
      <c r="C52" s="15">
        <v>73.313782991202345</v>
      </c>
      <c r="D52" s="15">
        <v>37.346437346437341</v>
      </c>
      <c r="E52" s="15">
        <v>45.945945945945951</v>
      </c>
      <c r="F52" s="15">
        <v>43.316831683168317</v>
      </c>
      <c r="G52" s="15">
        <v>9.4059405940594054</v>
      </c>
      <c r="H52" s="15">
        <v>18.208955223880597</v>
      </c>
      <c r="I52" s="15">
        <v>1.791044776119403</v>
      </c>
      <c r="J52" s="15">
        <v>2.5806451612903225</v>
      </c>
      <c r="K52" s="15">
        <v>0</v>
      </c>
      <c r="L52" s="189">
        <v>23.45</v>
      </c>
      <c r="M52" s="264">
        <v>19.8</v>
      </c>
    </row>
    <row r="53" spans="1:13" x14ac:dyDescent="0.25">
      <c r="A53" s="193" t="s">
        <v>362</v>
      </c>
      <c r="B53" s="15">
        <v>11.111111111111111</v>
      </c>
      <c r="C53" s="15">
        <v>57.575757575757578</v>
      </c>
      <c r="D53" s="15">
        <v>36.440677966101696</v>
      </c>
      <c r="E53" s="15">
        <v>34.745762711864408</v>
      </c>
      <c r="F53" s="15">
        <v>45.714285714285715</v>
      </c>
      <c r="G53" s="15">
        <v>7.6190476190476195</v>
      </c>
      <c r="H53" s="15">
        <v>15.833333333333332</v>
      </c>
      <c r="I53" s="15">
        <v>0.83333333333333337</v>
      </c>
      <c r="J53" s="15">
        <v>0</v>
      </c>
      <c r="K53" s="15">
        <v>0.92592592592592582</v>
      </c>
      <c r="L53" s="189">
        <v>18.16</v>
      </c>
      <c r="M53" s="264">
        <v>22.6</v>
      </c>
    </row>
    <row r="54" spans="1:13" x14ac:dyDescent="0.25">
      <c r="A54" s="193" t="s">
        <v>363</v>
      </c>
      <c r="B54" s="15">
        <v>8.2047685834502104</v>
      </c>
      <c r="C54" s="15">
        <v>72.510518934081347</v>
      </c>
      <c r="D54" s="15">
        <v>33.012379642365886</v>
      </c>
      <c r="E54" s="15">
        <v>43.810178817056396</v>
      </c>
      <c r="F54" s="15">
        <v>40.447007930785865</v>
      </c>
      <c r="G54" s="15">
        <v>17.519826964671953</v>
      </c>
      <c r="H54" s="15">
        <v>30.191387559808614</v>
      </c>
      <c r="I54" s="15">
        <v>3.3014354066985647</v>
      </c>
      <c r="J54" s="15">
        <v>6.3857801184990128</v>
      </c>
      <c r="K54" s="15">
        <v>0.29624753127057274</v>
      </c>
      <c r="L54" s="189">
        <v>23.59</v>
      </c>
      <c r="M54" s="264">
        <v>22.54</v>
      </c>
    </row>
    <row r="55" spans="1:13" x14ac:dyDescent="0.25">
      <c r="A55" s="193" t="s">
        <v>364</v>
      </c>
      <c r="B55" s="15">
        <v>9.5717884130982362</v>
      </c>
      <c r="C55" s="15">
        <v>68.178001679261129</v>
      </c>
      <c r="D55" s="15">
        <v>31.650339110776187</v>
      </c>
      <c r="E55" s="15">
        <v>48.907309721175587</v>
      </c>
      <c r="F55" s="15">
        <v>43.333333333333336</v>
      </c>
      <c r="G55" s="15">
        <v>21.782945736434108</v>
      </c>
      <c r="H55" s="15">
        <v>33.937316356513222</v>
      </c>
      <c r="I55" s="15">
        <v>4.113614103819784</v>
      </c>
      <c r="J55" s="15">
        <v>6.5579119086460036</v>
      </c>
      <c r="K55" s="15">
        <v>6.5252854812398037E-2</v>
      </c>
      <c r="L55" s="189">
        <v>22.59</v>
      </c>
      <c r="M55" s="264">
        <v>22.67</v>
      </c>
    </row>
    <row r="56" spans="1:13" x14ac:dyDescent="0.25">
      <c r="A56" s="193" t="s">
        <v>365</v>
      </c>
      <c r="B56" s="15">
        <v>13.619402985074627</v>
      </c>
      <c r="C56" s="15">
        <v>58.022388059701491</v>
      </c>
      <c r="D56" s="15">
        <v>36.854460093896712</v>
      </c>
      <c r="E56" s="15">
        <v>15.023474178403756</v>
      </c>
      <c r="F56" s="15">
        <v>14.015151515151514</v>
      </c>
      <c r="G56" s="15">
        <v>1.1363636363636365</v>
      </c>
      <c r="H56" s="15">
        <v>5.4421768707482991</v>
      </c>
      <c r="I56" s="15">
        <v>0</v>
      </c>
      <c r="J56" s="15">
        <v>0</v>
      </c>
      <c r="K56" s="15">
        <v>0</v>
      </c>
      <c r="L56" s="189">
        <v>18.61</v>
      </c>
      <c r="M56" s="264">
        <v>23.08</v>
      </c>
    </row>
    <row r="57" spans="1:13" x14ac:dyDescent="0.25">
      <c r="A57" s="193" t="s">
        <v>366</v>
      </c>
      <c r="B57" s="15">
        <v>13.318534961154274</v>
      </c>
      <c r="C57" s="15">
        <v>65.704772475027752</v>
      </c>
      <c r="D57" s="15">
        <v>44.905320108205593</v>
      </c>
      <c r="E57" s="15">
        <v>26.600541027953113</v>
      </c>
      <c r="F57" s="15">
        <v>27.035490605427974</v>
      </c>
      <c r="G57" s="15">
        <v>3.9665970772442591</v>
      </c>
      <c r="H57" s="15">
        <v>6.6135458167330672</v>
      </c>
      <c r="I57" s="15">
        <v>0.79681274900398402</v>
      </c>
      <c r="J57" s="15">
        <v>1.8886679920477136</v>
      </c>
      <c r="K57" s="15">
        <v>0</v>
      </c>
      <c r="L57" s="189">
        <v>20.72</v>
      </c>
      <c r="M57" s="264">
        <v>21.4</v>
      </c>
    </row>
    <row r="58" spans="1:13" ht="15.75" thickBot="1" x14ac:dyDescent="0.3">
      <c r="A58" s="194" t="s">
        <v>367</v>
      </c>
      <c r="B58" s="23">
        <v>16.037735849056602</v>
      </c>
      <c r="C58" s="23">
        <v>59.433962264150942</v>
      </c>
      <c r="D58" s="23">
        <v>40</v>
      </c>
      <c r="E58" s="23">
        <v>22.142857142857142</v>
      </c>
      <c r="F58" s="23">
        <v>30.434782608695656</v>
      </c>
      <c r="G58" s="23">
        <v>4.3478260869565215</v>
      </c>
      <c r="H58" s="23">
        <v>10.869565217391305</v>
      </c>
      <c r="I58" s="23">
        <v>0.72463768115942029</v>
      </c>
      <c r="J58" s="23">
        <v>0.84745762711864403</v>
      </c>
      <c r="K58" s="23">
        <v>0</v>
      </c>
      <c r="L58" s="265">
        <v>18.760000000000002</v>
      </c>
      <c r="M58" s="266">
        <v>19.940000000000001</v>
      </c>
    </row>
    <row r="60" spans="1:13" x14ac:dyDescent="0.25">
      <c r="A60" s="605" t="s">
        <v>383</v>
      </c>
      <c r="B60" s="605"/>
      <c r="C60" s="605"/>
      <c r="D60" s="605"/>
      <c r="E60" s="605"/>
      <c r="F60" s="605"/>
      <c r="G60" s="605"/>
      <c r="H60" s="605"/>
      <c r="I60" s="605"/>
      <c r="J60" s="605"/>
      <c r="K60" s="605"/>
      <c r="L60" s="605"/>
      <c r="M60" s="605"/>
    </row>
    <row r="61" spans="1:13" x14ac:dyDescent="0.25">
      <c r="A61" s="605"/>
      <c r="B61" s="605"/>
      <c r="C61" s="605"/>
      <c r="D61" s="605"/>
      <c r="E61" s="605"/>
      <c r="F61" s="605"/>
      <c r="G61" s="605"/>
      <c r="H61" s="605"/>
      <c r="I61" s="605"/>
      <c r="J61" s="605"/>
      <c r="K61" s="605"/>
      <c r="L61" s="605"/>
      <c r="M61" s="605"/>
    </row>
    <row r="62" spans="1:13" x14ac:dyDescent="0.25">
      <c r="A62" t="s">
        <v>119</v>
      </c>
      <c r="B62" s="30"/>
      <c r="C62" s="30"/>
      <c r="D62" s="30"/>
      <c r="E62" s="30"/>
      <c r="F62" s="30"/>
      <c r="G62" s="30"/>
      <c r="H62" s="30"/>
      <c r="I62" s="30"/>
    </row>
  </sheetData>
  <mergeCells count="9">
    <mergeCell ref="J5:K5"/>
    <mergeCell ref="L5:M5"/>
    <mergeCell ref="A60:M61"/>
    <mergeCell ref="A1:G1"/>
    <mergeCell ref="A5:A6"/>
    <mergeCell ref="B5:C5"/>
    <mergeCell ref="D5:E5"/>
    <mergeCell ref="F5:G5"/>
    <mergeCell ref="H5:I5"/>
  </mergeCells>
  <hyperlinks>
    <hyperlink ref="A2" location="'Appendix Table Menu'!A1" display="'Appendix Table Menu'!A1" xr:uid="{1B312E97-5818-4253-8869-C3A32B393F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AEF0B-F9D5-4683-9DDA-D6B66ECC6EE7}">
  <sheetPr>
    <tabColor rgb="FF203764"/>
  </sheetPr>
  <dimension ref="A1:I34"/>
  <sheetViews>
    <sheetView tabSelected="1" topLeftCell="A10" workbookViewId="0">
      <selection activeCell="A35" sqref="A35"/>
    </sheetView>
  </sheetViews>
  <sheetFormatPr defaultRowHeight="15" x14ac:dyDescent="0.25"/>
  <cols>
    <col min="1" max="1" width="32.7109375" customWidth="1"/>
    <col min="2" max="3" width="17.140625" customWidth="1"/>
    <col min="4" max="4" width="12.7109375" customWidth="1"/>
    <col min="5" max="5" width="11" customWidth="1"/>
    <col min="6" max="6" width="8.85546875"/>
    <col min="7" max="7" width="12.42578125" customWidth="1"/>
    <col min="8" max="8" width="16" customWidth="1"/>
    <col min="9" max="9" width="18.5703125" customWidth="1"/>
  </cols>
  <sheetData>
    <row r="1" spans="1:9" ht="21" x14ac:dyDescent="0.35">
      <c r="A1" s="387" t="s">
        <v>70</v>
      </c>
      <c r="B1" s="386"/>
      <c r="C1" s="386"/>
      <c r="D1" s="386"/>
      <c r="E1" s="386"/>
    </row>
    <row r="2" spans="1:9" x14ac:dyDescent="0.25">
      <c r="A2" s="370" t="s">
        <v>71</v>
      </c>
    </row>
    <row r="4" spans="1:9" x14ac:dyDescent="0.25">
      <c r="A4" t="s">
        <v>72</v>
      </c>
      <c r="G4" t="s">
        <v>73</v>
      </c>
    </row>
    <row r="5" spans="1:9" x14ac:dyDescent="0.25">
      <c r="A5" s="542"/>
      <c r="B5" s="527">
        <v>2009</v>
      </c>
      <c r="C5" s="527">
        <v>2019</v>
      </c>
      <c r="D5" s="544" t="s">
        <v>74</v>
      </c>
      <c r="E5" s="545"/>
      <c r="G5" s="540">
        <v>2009</v>
      </c>
      <c r="H5" s="527">
        <v>2019</v>
      </c>
      <c r="I5" s="532" t="s">
        <v>75</v>
      </c>
    </row>
    <row r="6" spans="1:9" x14ac:dyDescent="0.25">
      <c r="A6" s="543"/>
      <c r="B6" s="528"/>
      <c r="C6" s="528"/>
      <c r="D6" s="500" t="s">
        <v>76</v>
      </c>
      <c r="E6" s="501" t="s">
        <v>77</v>
      </c>
      <c r="G6" s="541"/>
      <c r="H6" s="528"/>
      <c r="I6" s="533"/>
    </row>
    <row r="7" spans="1:9" x14ac:dyDescent="0.25">
      <c r="A7" s="404" t="s">
        <v>78</v>
      </c>
      <c r="B7" s="16">
        <v>38686.859000000004</v>
      </c>
      <c r="C7" s="16">
        <v>44011.578999999998</v>
      </c>
      <c r="D7" s="60">
        <v>5324.7199999999939</v>
      </c>
      <c r="E7" s="405">
        <v>13.763639999825248</v>
      </c>
      <c r="G7" s="404">
        <v>100</v>
      </c>
      <c r="H7" s="59">
        <v>100</v>
      </c>
      <c r="I7" s="411">
        <v>100</v>
      </c>
    </row>
    <row r="8" spans="1:9" x14ac:dyDescent="0.25">
      <c r="A8" s="534" t="s">
        <v>79</v>
      </c>
      <c r="B8" s="535"/>
      <c r="C8" s="535"/>
      <c r="D8" s="535"/>
      <c r="E8" s="536"/>
      <c r="G8" s="529"/>
      <c r="H8" s="530"/>
      <c r="I8" s="531"/>
    </row>
    <row r="9" spans="1:9" x14ac:dyDescent="0.25">
      <c r="A9" s="404" t="s">
        <v>80</v>
      </c>
      <c r="B9" s="16">
        <v>4397.0129999999999</v>
      </c>
      <c r="C9" s="16">
        <v>3716.7000000000003</v>
      </c>
      <c r="D9" s="61">
        <v>-680.31299999999965</v>
      </c>
      <c r="E9" s="405">
        <v>-15.472162579460186</v>
      </c>
      <c r="G9" s="404">
        <v>11.365650026020461</v>
      </c>
      <c r="H9" s="59">
        <v>8.4448231225696322</v>
      </c>
      <c r="I9" s="411">
        <v>-12.776502802025281</v>
      </c>
    </row>
    <row r="10" spans="1:9" x14ac:dyDescent="0.25">
      <c r="A10" s="404" t="s">
        <v>81</v>
      </c>
      <c r="B10" s="16">
        <v>10378.701000000001</v>
      </c>
      <c r="C10" s="16">
        <v>11441.986000000001</v>
      </c>
      <c r="D10" s="61">
        <v>1063.2849999999999</v>
      </c>
      <c r="E10" s="405">
        <v>10.244875538855968</v>
      </c>
      <c r="G10" s="404">
        <v>26.827458388389715</v>
      </c>
      <c r="H10" s="59">
        <v>25.997672112604736</v>
      </c>
      <c r="I10" s="411">
        <v>19.968843432142929</v>
      </c>
    </row>
    <row r="11" spans="1:9" x14ac:dyDescent="0.25">
      <c r="A11" s="404" t="s">
        <v>82</v>
      </c>
      <c r="B11" s="16">
        <v>7927.5569999999998</v>
      </c>
      <c r="C11" s="16">
        <v>8776.2360000000008</v>
      </c>
      <c r="D11" s="61">
        <v>848.679000000001</v>
      </c>
      <c r="E11" s="405">
        <v>10.705429175722116</v>
      </c>
      <c r="G11" s="404">
        <v>20.491601553902321</v>
      </c>
      <c r="H11" s="59">
        <v>19.940743321206451</v>
      </c>
      <c r="I11" s="411">
        <v>15.938471882089612</v>
      </c>
    </row>
    <row r="12" spans="1:9" x14ac:dyDescent="0.25">
      <c r="A12" s="404" t="s">
        <v>83</v>
      </c>
      <c r="B12" s="16">
        <v>6666.2820000000002</v>
      </c>
      <c r="C12" s="16">
        <v>6840.4870000000001</v>
      </c>
      <c r="D12" s="61">
        <v>174.20499999999993</v>
      </c>
      <c r="E12" s="405">
        <v>2.6132257831276853</v>
      </c>
      <c r="G12" s="404">
        <v>17.231385985613358</v>
      </c>
      <c r="H12" s="59">
        <v>15.542471221039357</v>
      </c>
      <c r="I12" s="411">
        <v>3.2716274282967013</v>
      </c>
    </row>
    <row r="13" spans="1:9" x14ac:dyDescent="0.25">
      <c r="A13" s="404" t="s">
        <v>84</v>
      </c>
      <c r="B13" s="16">
        <v>4278.6009999999997</v>
      </c>
      <c r="C13" s="16">
        <v>6014.4459999999999</v>
      </c>
      <c r="D13" s="61">
        <v>1735.8450000000003</v>
      </c>
      <c r="E13" s="405">
        <v>40.570387376621483</v>
      </c>
      <c r="G13" s="404">
        <v>11.059571933715267</v>
      </c>
      <c r="H13" s="59">
        <v>13.665599227875919</v>
      </c>
      <c r="I13" s="411">
        <v>32.599742333869244</v>
      </c>
    </row>
    <row r="14" spans="1:9" x14ac:dyDescent="0.25">
      <c r="A14" s="404" t="s">
        <v>85</v>
      </c>
      <c r="B14" s="16">
        <v>5038.7049999999999</v>
      </c>
      <c r="C14" s="16">
        <v>7221.7240000000002</v>
      </c>
      <c r="D14" s="60">
        <v>2183.0189999999998</v>
      </c>
      <c r="E14" s="405">
        <v>43.325001165974193</v>
      </c>
      <c r="G14" s="404">
        <v>13.024332112358875</v>
      </c>
      <c r="H14" s="59">
        <v>16.408690994703917</v>
      </c>
      <c r="I14" s="411">
        <v>40.99781772562693</v>
      </c>
    </row>
    <row r="15" spans="1:9" x14ac:dyDescent="0.25">
      <c r="A15" s="404" t="s">
        <v>86</v>
      </c>
      <c r="B15" s="16">
        <v>2348.9969999999998</v>
      </c>
      <c r="C15" s="16">
        <v>3926.1309999999999</v>
      </c>
      <c r="D15" s="61">
        <v>1577.134</v>
      </c>
      <c r="E15" s="405">
        <v>67.140741346200102</v>
      </c>
      <c r="G15" s="404">
        <v>6.0718214420043752</v>
      </c>
      <c r="H15" s="59">
        <v>8.9206774426339042</v>
      </c>
      <c r="I15" s="411">
        <v>29.619097342207702</v>
      </c>
    </row>
    <row r="16" spans="1:9" x14ac:dyDescent="0.25">
      <c r="A16" s="404" t="s">
        <v>87</v>
      </c>
      <c r="B16" s="16">
        <v>2689.7080000000001</v>
      </c>
      <c r="C16" s="16">
        <v>3295.5929999999998</v>
      </c>
      <c r="D16" s="61">
        <v>605.88499999999976</v>
      </c>
      <c r="E16" s="405">
        <v>22.526051154995255</v>
      </c>
      <c r="G16" s="404">
        <v>6.9525106703544992</v>
      </c>
      <c r="H16" s="59">
        <v>7.4880135520700133</v>
      </c>
      <c r="I16" s="411">
        <v>11.37872038341923</v>
      </c>
    </row>
    <row r="17" spans="1:9" x14ac:dyDescent="0.25">
      <c r="A17" s="537" t="s">
        <v>88</v>
      </c>
      <c r="B17" s="538"/>
      <c r="C17" s="538"/>
      <c r="D17" s="538"/>
      <c r="E17" s="539"/>
      <c r="G17" s="529"/>
      <c r="H17" s="530"/>
      <c r="I17" s="531"/>
    </row>
    <row r="18" spans="1:9" x14ac:dyDescent="0.25">
      <c r="A18" s="404" t="s">
        <v>89</v>
      </c>
      <c r="B18" s="16">
        <v>21957.704000000002</v>
      </c>
      <c r="C18" s="16">
        <v>22753.455000000002</v>
      </c>
      <c r="D18" s="61">
        <v>795.7510000000002</v>
      </c>
      <c r="E18" s="405">
        <v>3.6240173380604825</v>
      </c>
      <c r="G18" s="404">
        <v>56.757525856518875</v>
      </c>
      <c r="H18" s="59">
        <v>51.698792719979444</v>
      </c>
      <c r="I18" s="411">
        <v>14.944466563500072</v>
      </c>
    </row>
    <row r="19" spans="1:9" x14ac:dyDescent="0.25">
      <c r="A19" s="404" t="s">
        <v>90</v>
      </c>
      <c r="B19" s="16">
        <v>7345.5720000000001</v>
      </c>
      <c r="C19" s="16">
        <v>8656.3520000000008</v>
      </c>
      <c r="D19" s="61">
        <v>1310.7800000000007</v>
      </c>
      <c r="E19" s="405">
        <v>17.844491892530638</v>
      </c>
      <c r="G19" s="404">
        <v>18.987253527095593</v>
      </c>
      <c r="H19" s="59">
        <v>19.668351367261785</v>
      </c>
      <c r="I19" s="411">
        <v>24.616881263240174</v>
      </c>
    </row>
    <row r="20" spans="1:9" x14ac:dyDescent="0.25">
      <c r="A20" s="404" t="s">
        <v>91</v>
      </c>
      <c r="B20" s="16">
        <v>6601.0430000000006</v>
      </c>
      <c r="C20" s="16">
        <v>8665.719000000001</v>
      </c>
      <c r="D20" s="61">
        <v>2064.6760000000004</v>
      </c>
      <c r="E20" s="405">
        <v>31.278026820913002</v>
      </c>
      <c r="G20" s="404">
        <v>17.062752496913745</v>
      </c>
      <c r="H20" s="59">
        <v>19.68963440280114</v>
      </c>
      <c r="I20" s="411">
        <v>38.77529710482434</v>
      </c>
    </row>
    <row r="21" spans="1:9" x14ac:dyDescent="0.25">
      <c r="A21" s="404" t="s">
        <v>92</v>
      </c>
      <c r="B21" s="16">
        <v>1783.0260000000001</v>
      </c>
      <c r="C21" s="16">
        <v>2435.902</v>
      </c>
      <c r="D21" s="61">
        <v>652.87599999999998</v>
      </c>
      <c r="E21" s="405">
        <v>36.616179461208077</v>
      </c>
      <c r="G21" s="404">
        <v>4.6088673159017635</v>
      </c>
      <c r="H21" s="59">
        <v>5.5346844065740068</v>
      </c>
      <c r="I21" s="411">
        <v>12.261226881413496</v>
      </c>
    </row>
    <row r="22" spans="1:9" x14ac:dyDescent="0.25">
      <c r="A22" s="74" t="s">
        <v>93</v>
      </c>
      <c r="B22" s="16">
        <v>999.51400000000001</v>
      </c>
      <c r="C22" s="16">
        <v>1500.1510000000001</v>
      </c>
      <c r="D22" s="61">
        <v>500.63700000000006</v>
      </c>
      <c r="E22" s="405">
        <v>50.088042788795363</v>
      </c>
      <c r="G22" s="404">
        <v>2.5836008035700182</v>
      </c>
      <c r="H22" s="59">
        <v>3.4085371033836345</v>
      </c>
      <c r="I22" s="411">
        <v>9.4021281870220523</v>
      </c>
    </row>
    <row r="23" spans="1:9" x14ac:dyDescent="0.25">
      <c r="A23" s="546" t="s">
        <v>94</v>
      </c>
      <c r="B23" s="547"/>
      <c r="C23" s="547"/>
      <c r="D23" s="547"/>
      <c r="E23" s="548"/>
      <c r="G23" s="529"/>
      <c r="H23" s="530"/>
      <c r="I23" s="531"/>
    </row>
    <row r="24" spans="1:9" x14ac:dyDescent="0.25">
      <c r="A24" s="406" t="s">
        <v>95</v>
      </c>
      <c r="B24" s="16">
        <v>8009.7300000000005</v>
      </c>
      <c r="C24" s="16">
        <v>7742.9449999999997</v>
      </c>
      <c r="D24" s="61">
        <v>-266.78500000000076</v>
      </c>
      <c r="E24" s="405">
        <v>-3.3307614613726151</v>
      </c>
      <c r="G24" s="404">
        <v>20.704007011786612</v>
      </c>
      <c r="H24" s="59">
        <v>17.592972522071975</v>
      </c>
      <c r="I24" s="411">
        <v>-5.010310401298117</v>
      </c>
    </row>
    <row r="25" spans="1:9" x14ac:dyDescent="0.25">
      <c r="A25" s="406" t="s">
        <v>96</v>
      </c>
      <c r="B25" s="16">
        <v>8421.8410000000003</v>
      </c>
      <c r="C25" s="16">
        <v>8034.9369999999999</v>
      </c>
      <c r="D25" s="61">
        <v>-386.90400000000045</v>
      </c>
      <c r="E25" s="405">
        <v>-4.5940549103218693</v>
      </c>
      <c r="G25" s="404">
        <v>21.769255033085006</v>
      </c>
      <c r="H25" s="59">
        <v>18.256416112677982</v>
      </c>
      <c r="I25" s="411">
        <v>-7.2661848885950979</v>
      </c>
    </row>
    <row r="26" spans="1:9" x14ac:dyDescent="0.25">
      <c r="A26" s="406" t="s">
        <v>97</v>
      </c>
      <c r="B26" s="16">
        <v>6353.4769999999999</v>
      </c>
      <c r="C26" s="16">
        <v>7195.1500000000005</v>
      </c>
      <c r="D26" s="61">
        <v>841.67300000000068</v>
      </c>
      <c r="E26" s="405">
        <v>13.247439158117686</v>
      </c>
      <c r="G26" s="404">
        <v>16.422829777935704</v>
      </c>
      <c r="H26" s="59">
        <v>16.348311429589931</v>
      </c>
      <c r="I26" s="411">
        <v>15.806896888474917</v>
      </c>
    </row>
    <row r="27" spans="1:9" x14ac:dyDescent="0.25">
      <c r="A27" s="406" t="s">
        <v>98</v>
      </c>
      <c r="B27" s="16">
        <v>8314.4660000000003</v>
      </c>
      <c r="C27" s="16">
        <v>9777.741</v>
      </c>
      <c r="D27" s="61">
        <v>1463.2749999999996</v>
      </c>
      <c r="E27" s="405">
        <v>17.599145874190832</v>
      </c>
      <c r="G27" s="404">
        <v>21.491706007975473</v>
      </c>
      <c r="H27" s="59">
        <v>22.216292217100413</v>
      </c>
      <c r="I27" s="411">
        <v>27.480787722171328</v>
      </c>
    </row>
    <row r="28" spans="1:9" x14ac:dyDescent="0.25">
      <c r="A28" s="406" t="s">
        <v>99</v>
      </c>
      <c r="B28" s="16">
        <v>7587.3450000000003</v>
      </c>
      <c r="C28" s="16">
        <v>11260.806</v>
      </c>
      <c r="D28" s="61">
        <v>3673.4610000000002</v>
      </c>
      <c r="E28" s="405">
        <v>48.415631554911506</v>
      </c>
      <c r="G28" s="404">
        <v>19.612202169217198</v>
      </c>
      <c r="H28" s="59">
        <v>25.586007718559699</v>
      </c>
      <c r="I28" s="411">
        <v>68.988810679247067</v>
      </c>
    </row>
    <row r="29" spans="1:9" x14ac:dyDescent="0.25">
      <c r="A29" s="524" t="s">
        <v>100</v>
      </c>
      <c r="B29" s="525"/>
      <c r="C29" s="525"/>
      <c r="D29" s="525"/>
      <c r="E29" s="526"/>
      <c r="G29" s="529"/>
      <c r="H29" s="530"/>
      <c r="I29" s="531"/>
    </row>
    <row r="30" spans="1:9" x14ac:dyDescent="0.25">
      <c r="A30" s="406" t="s">
        <v>101</v>
      </c>
      <c r="B30" s="16">
        <v>31488.291000000001</v>
      </c>
      <c r="C30" s="16">
        <v>35320.873</v>
      </c>
      <c r="D30" s="61">
        <v>3832.5819999999985</v>
      </c>
      <c r="E30" s="405">
        <v>12.171451286448027</v>
      </c>
      <c r="G30" s="404">
        <v>81.392730797814323</v>
      </c>
      <c r="H30" s="59">
        <v>80.253591901349424</v>
      </c>
      <c r="I30" s="411">
        <v>71.977155606304237</v>
      </c>
    </row>
    <row r="31" spans="1:9" x14ac:dyDescent="0.25">
      <c r="A31" s="407" t="s">
        <v>102</v>
      </c>
      <c r="B31" s="408">
        <v>7198.5680000000002</v>
      </c>
      <c r="C31" s="408">
        <v>8690.7060000000001</v>
      </c>
      <c r="D31" s="409">
        <v>1492.1379999999999</v>
      </c>
      <c r="E31" s="410">
        <v>20.728261509789167</v>
      </c>
      <c r="G31" s="412">
        <v>18.60726920218568</v>
      </c>
      <c r="H31" s="413">
        <v>19.746408098650587</v>
      </c>
      <c r="I31" s="414">
        <v>28.022844393695852</v>
      </c>
    </row>
    <row r="33" spans="1:1" x14ac:dyDescent="0.25">
      <c r="A33" s="63" t="s">
        <v>103</v>
      </c>
    </row>
    <row r="34" spans="1:1" x14ac:dyDescent="0.25">
      <c r="A34" t="s">
        <v>104</v>
      </c>
    </row>
  </sheetData>
  <mergeCells count="15">
    <mergeCell ref="A29:E29"/>
    <mergeCell ref="H5:H6"/>
    <mergeCell ref="G8:I8"/>
    <mergeCell ref="G17:I17"/>
    <mergeCell ref="G23:I23"/>
    <mergeCell ref="G29:I29"/>
    <mergeCell ref="I5:I6"/>
    <mergeCell ref="A8:E8"/>
    <mergeCell ref="A17:E17"/>
    <mergeCell ref="G5:G6"/>
    <mergeCell ref="A5:A6"/>
    <mergeCell ref="B5:B6"/>
    <mergeCell ref="C5:C6"/>
    <mergeCell ref="D5:E5"/>
    <mergeCell ref="A23:E23"/>
  </mergeCells>
  <hyperlinks>
    <hyperlink ref="A2" location="'Appendix Table Menu'!A1" display="'Appendix Table Menu'!A1" xr:uid="{30069B44-D7E7-4D28-AD4C-F0CF147ACF6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A1F23-8B9C-40C4-9DC8-87ABEE204828}">
  <sheetPr>
    <tabColor rgb="FF806000"/>
  </sheetPr>
  <dimension ref="A1:Y63"/>
  <sheetViews>
    <sheetView workbookViewId="0"/>
  </sheetViews>
  <sheetFormatPr defaultColWidth="9.140625" defaultRowHeight="15" x14ac:dyDescent="0.25"/>
  <cols>
    <col min="1" max="1" width="22.140625" customWidth="1"/>
    <col min="2" max="2" width="10.140625" style="30" bestFit="1" customWidth="1"/>
    <col min="4" max="4" width="11.42578125" customWidth="1"/>
    <col min="5" max="5" width="10.42578125" customWidth="1"/>
    <col min="7" max="8" width="11" customWidth="1"/>
    <col min="10" max="12" width="11" customWidth="1"/>
    <col min="13" max="13" width="10.140625" bestFit="1" customWidth="1"/>
    <col min="14" max="14" width="9" customWidth="1"/>
    <col min="16" max="20" width="8.85546875" customWidth="1"/>
    <col min="21" max="25" width="13.42578125" customWidth="1"/>
  </cols>
  <sheetData>
    <row r="1" spans="1:25" ht="21" x14ac:dyDescent="0.35">
      <c r="A1" s="606" t="s">
        <v>384</v>
      </c>
      <c r="B1" s="606"/>
      <c r="C1" s="606"/>
      <c r="D1" s="606"/>
      <c r="E1" s="606"/>
      <c r="F1" s="606"/>
      <c r="G1" s="606"/>
      <c r="H1" s="606"/>
      <c r="I1" s="606"/>
      <c r="J1" s="606"/>
    </row>
    <row r="2" spans="1:25" x14ac:dyDescent="0.25">
      <c r="A2" s="370" t="s">
        <v>71</v>
      </c>
      <c r="B2"/>
    </row>
    <row r="3" spans="1:25" x14ac:dyDescent="0.25">
      <c r="A3" s="1"/>
      <c r="B3"/>
    </row>
    <row r="4" spans="1:25" ht="15.75" thickBot="1" x14ac:dyDescent="0.3">
      <c r="A4" s="185"/>
      <c r="B4"/>
    </row>
    <row r="5" spans="1:25" ht="15" customHeight="1" x14ac:dyDescent="0.25">
      <c r="A5" s="650" t="s">
        <v>303</v>
      </c>
      <c r="B5" s="653" t="s">
        <v>385</v>
      </c>
      <c r="C5" s="654"/>
      <c r="D5" s="654"/>
      <c r="E5" s="654"/>
      <c r="F5" s="654"/>
      <c r="G5" s="654"/>
      <c r="H5" s="654"/>
      <c r="I5" s="654"/>
      <c r="J5" s="654"/>
      <c r="K5" s="654"/>
      <c r="L5" s="655"/>
      <c r="M5" s="656" t="s">
        <v>386</v>
      </c>
      <c r="N5" s="656"/>
      <c r="O5" s="656"/>
      <c r="P5" s="656"/>
      <c r="Q5" s="656"/>
      <c r="R5" s="656"/>
      <c r="S5" s="656"/>
      <c r="T5" s="656"/>
      <c r="U5" s="656"/>
      <c r="V5" s="656"/>
      <c r="W5" s="656"/>
      <c r="X5" s="656"/>
      <c r="Y5" s="657"/>
    </row>
    <row r="6" spans="1:25" x14ac:dyDescent="0.25">
      <c r="A6" s="651"/>
      <c r="B6" s="658" t="s">
        <v>76</v>
      </c>
      <c r="C6" s="660" t="s">
        <v>387</v>
      </c>
      <c r="D6" s="662" t="s">
        <v>388</v>
      </c>
      <c r="E6" s="662"/>
      <c r="F6" s="662"/>
      <c r="G6" s="660" t="s">
        <v>389</v>
      </c>
      <c r="H6" s="663" t="s">
        <v>390</v>
      </c>
      <c r="I6" s="663"/>
      <c r="J6" s="663"/>
      <c r="K6" s="663"/>
      <c r="L6" s="664"/>
      <c r="M6" s="665" t="s">
        <v>76</v>
      </c>
      <c r="N6" s="667" t="s">
        <v>391</v>
      </c>
      <c r="O6" s="660" t="s">
        <v>392</v>
      </c>
      <c r="P6" s="662" t="s">
        <v>393</v>
      </c>
      <c r="Q6" s="662"/>
      <c r="R6" s="662"/>
      <c r="S6" s="662"/>
      <c r="T6" s="662"/>
      <c r="U6" s="662" t="s">
        <v>394</v>
      </c>
      <c r="V6" s="662"/>
      <c r="W6" s="662"/>
      <c r="X6" s="662"/>
      <c r="Y6" s="669"/>
    </row>
    <row r="7" spans="1:25" ht="45.75" thickBot="1" x14ac:dyDescent="0.3">
      <c r="A7" s="652" t="s">
        <v>303</v>
      </c>
      <c r="B7" s="659"/>
      <c r="C7" s="661"/>
      <c r="D7" s="2" t="s">
        <v>395</v>
      </c>
      <c r="E7" s="2" t="s">
        <v>396</v>
      </c>
      <c r="F7" s="2" t="s">
        <v>397</v>
      </c>
      <c r="G7" s="661"/>
      <c r="H7" s="3" t="s">
        <v>371</v>
      </c>
      <c r="I7" s="2" t="s">
        <v>398</v>
      </c>
      <c r="J7" s="2" t="s">
        <v>399</v>
      </c>
      <c r="K7" s="2" t="s">
        <v>400</v>
      </c>
      <c r="L7" s="4" t="s">
        <v>173</v>
      </c>
      <c r="M7" s="666"/>
      <c r="N7" s="668"/>
      <c r="O7" s="661"/>
      <c r="P7" s="2" t="s">
        <v>200</v>
      </c>
      <c r="Q7" s="2" t="s">
        <v>401</v>
      </c>
      <c r="R7" s="2" t="s">
        <v>402</v>
      </c>
      <c r="S7" s="2" t="s">
        <v>403</v>
      </c>
      <c r="T7" s="2" t="s">
        <v>204</v>
      </c>
      <c r="U7" s="2" t="s">
        <v>404</v>
      </c>
      <c r="V7" s="2" t="s">
        <v>405</v>
      </c>
      <c r="W7" s="2" t="s">
        <v>406</v>
      </c>
      <c r="X7" s="2" t="s">
        <v>407</v>
      </c>
      <c r="Y7" s="5" t="s">
        <v>408</v>
      </c>
    </row>
    <row r="8" spans="1:25" x14ac:dyDescent="0.25">
      <c r="A8" s="259" t="s">
        <v>316</v>
      </c>
      <c r="B8" s="6">
        <v>44011579</v>
      </c>
      <c r="C8" s="7">
        <v>35.799999999999997</v>
      </c>
      <c r="D8" s="7">
        <v>22.47</v>
      </c>
      <c r="E8" s="7">
        <v>23.9</v>
      </c>
      <c r="F8" s="7">
        <v>46.3</v>
      </c>
      <c r="G8" s="8">
        <v>42000</v>
      </c>
      <c r="H8" s="9">
        <v>17.59</v>
      </c>
      <c r="I8" s="9">
        <v>18.260000000000002</v>
      </c>
      <c r="J8" s="9">
        <v>16.350000000000001</v>
      </c>
      <c r="K8" s="10">
        <v>22.22</v>
      </c>
      <c r="L8" s="11">
        <v>25.59</v>
      </c>
      <c r="M8" s="12">
        <v>47449380</v>
      </c>
      <c r="N8" s="7">
        <v>7.25</v>
      </c>
      <c r="O8" s="8">
        <v>1088</v>
      </c>
      <c r="P8" s="7">
        <v>21.6</v>
      </c>
      <c r="Q8" s="7">
        <v>16.8</v>
      </c>
      <c r="R8" s="7">
        <v>15.6</v>
      </c>
      <c r="S8" s="7">
        <v>19.399999999999999</v>
      </c>
      <c r="T8" s="7">
        <v>26.7</v>
      </c>
      <c r="U8" s="7">
        <v>32.229999999999997</v>
      </c>
      <c r="V8" s="7">
        <v>4.4000000000000004</v>
      </c>
      <c r="W8" s="7">
        <v>17.3</v>
      </c>
      <c r="X8" s="7">
        <v>22.9</v>
      </c>
      <c r="Y8" s="13">
        <v>23.15</v>
      </c>
    </row>
    <row r="9" spans="1:25" x14ac:dyDescent="0.25">
      <c r="A9" s="193" t="s">
        <v>317</v>
      </c>
      <c r="B9" s="14">
        <v>592303</v>
      </c>
      <c r="C9" s="15">
        <v>31.213729966504566</v>
      </c>
      <c r="D9" s="15">
        <v>19.68</v>
      </c>
      <c r="E9" s="15">
        <v>23.2</v>
      </c>
      <c r="F9" s="15">
        <v>42.879999999999995</v>
      </c>
      <c r="G9" s="16">
        <v>30100</v>
      </c>
      <c r="H9" s="17">
        <v>26.27</v>
      </c>
      <c r="I9" s="17">
        <v>21.35</v>
      </c>
      <c r="J9" s="17">
        <v>17.57</v>
      </c>
      <c r="K9" s="18">
        <v>19.75</v>
      </c>
      <c r="L9" s="19">
        <v>15.06</v>
      </c>
      <c r="M9" s="20">
        <v>673428</v>
      </c>
      <c r="N9" s="15">
        <v>12.05</v>
      </c>
      <c r="O9" s="16">
        <v>810</v>
      </c>
      <c r="P9" s="15">
        <v>48.39</v>
      </c>
      <c r="Q9" s="15">
        <v>24.74</v>
      </c>
      <c r="R9" s="15">
        <v>13.21</v>
      </c>
      <c r="S9" s="15">
        <v>9.25</v>
      </c>
      <c r="T9" s="15">
        <v>4.41</v>
      </c>
      <c r="U9" s="15">
        <v>38.81</v>
      </c>
      <c r="V9" s="15">
        <v>11.25</v>
      </c>
      <c r="W9" s="15">
        <v>13.73</v>
      </c>
      <c r="X9" s="15">
        <v>23.2</v>
      </c>
      <c r="Y9" s="21">
        <v>13.01</v>
      </c>
    </row>
    <row r="10" spans="1:25" x14ac:dyDescent="0.25">
      <c r="A10" s="193" t="s">
        <v>318</v>
      </c>
      <c r="B10" s="14">
        <v>86819</v>
      </c>
      <c r="C10" s="15">
        <v>34.424799463915399</v>
      </c>
      <c r="D10" s="15">
        <v>20.98</v>
      </c>
      <c r="E10" s="15">
        <v>19.14</v>
      </c>
      <c r="F10" s="15">
        <v>40.120000000000005</v>
      </c>
      <c r="G10" s="16">
        <v>50000</v>
      </c>
      <c r="H10" s="17">
        <v>11.26</v>
      </c>
      <c r="I10" s="17">
        <v>19.32</v>
      </c>
      <c r="J10" s="17">
        <v>14.27</v>
      </c>
      <c r="K10" s="18">
        <v>24.18</v>
      </c>
      <c r="L10" s="19">
        <v>30.97</v>
      </c>
      <c r="M10" s="20">
        <v>96310</v>
      </c>
      <c r="N10" s="15">
        <v>9.85</v>
      </c>
      <c r="O10" s="16">
        <v>1230</v>
      </c>
      <c r="P10" s="15">
        <v>14.65</v>
      </c>
      <c r="Q10" s="15">
        <v>6.74</v>
      </c>
      <c r="R10" s="15">
        <v>19.670000000000002</v>
      </c>
      <c r="S10" s="15">
        <v>26.41</v>
      </c>
      <c r="T10" s="15">
        <v>32.53</v>
      </c>
      <c r="U10" s="15">
        <v>36.51</v>
      </c>
      <c r="V10" s="15">
        <v>4.18</v>
      </c>
      <c r="W10" s="15">
        <v>29.04</v>
      </c>
      <c r="X10" s="15">
        <v>16.510000000000002</v>
      </c>
      <c r="Y10" s="21">
        <v>13.75</v>
      </c>
    </row>
    <row r="11" spans="1:25" x14ac:dyDescent="0.25">
      <c r="A11" s="193" t="s">
        <v>319</v>
      </c>
      <c r="B11" s="14">
        <v>926211</v>
      </c>
      <c r="C11" s="15">
        <v>34.683756945469035</v>
      </c>
      <c r="D11" s="15">
        <v>22.19</v>
      </c>
      <c r="E11" s="15">
        <v>21.89</v>
      </c>
      <c r="F11" s="15">
        <v>44.08</v>
      </c>
      <c r="G11" s="16">
        <v>44000</v>
      </c>
      <c r="H11" s="17">
        <v>14.98</v>
      </c>
      <c r="I11" s="17">
        <v>17.77</v>
      </c>
      <c r="J11" s="17">
        <v>18.010000000000002</v>
      </c>
      <c r="K11" s="18">
        <v>25.26</v>
      </c>
      <c r="L11" s="19">
        <v>23.98</v>
      </c>
      <c r="M11" s="20">
        <v>992114</v>
      </c>
      <c r="N11" s="15">
        <v>6.64</v>
      </c>
      <c r="O11" s="16">
        <v>1090</v>
      </c>
      <c r="P11" s="15">
        <v>15.51</v>
      </c>
      <c r="Q11" s="15">
        <v>18.48</v>
      </c>
      <c r="R11" s="15">
        <v>21.85</v>
      </c>
      <c r="S11" s="15">
        <v>26.55</v>
      </c>
      <c r="T11" s="15">
        <v>17.600000000000001</v>
      </c>
      <c r="U11" s="15">
        <v>37.549999999999997</v>
      </c>
      <c r="V11" s="15">
        <v>6.37</v>
      </c>
      <c r="W11" s="15">
        <v>12.05</v>
      </c>
      <c r="X11" s="15">
        <v>22.15</v>
      </c>
      <c r="Y11" s="21">
        <v>21.88</v>
      </c>
    </row>
    <row r="12" spans="1:25" x14ac:dyDescent="0.25">
      <c r="A12" s="193" t="s">
        <v>320</v>
      </c>
      <c r="B12" s="14">
        <v>397758</v>
      </c>
      <c r="C12" s="15">
        <v>34.181868806137913</v>
      </c>
      <c r="D12" s="15">
        <v>20.260000000000002</v>
      </c>
      <c r="E12" s="15">
        <v>20.329999999999998</v>
      </c>
      <c r="F12" s="15">
        <v>40.590000000000003</v>
      </c>
      <c r="G12" s="16">
        <v>31400</v>
      </c>
      <c r="H12" s="17">
        <v>23.53</v>
      </c>
      <c r="I12" s="17">
        <v>23.53</v>
      </c>
      <c r="J12" s="17">
        <v>19.010000000000002</v>
      </c>
      <c r="K12" s="18">
        <v>21.31</v>
      </c>
      <c r="L12" s="19">
        <v>12.63</v>
      </c>
      <c r="M12" s="20">
        <v>436059</v>
      </c>
      <c r="N12" s="15">
        <v>8.7799999999999994</v>
      </c>
      <c r="O12" s="16">
        <v>740</v>
      </c>
      <c r="P12" s="15">
        <v>52.01</v>
      </c>
      <c r="Q12" s="15">
        <v>28.08</v>
      </c>
      <c r="R12" s="15">
        <v>10.45</v>
      </c>
      <c r="S12" s="15">
        <v>6.21</v>
      </c>
      <c r="T12" s="15">
        <v>3.25</v>
      </c>
      <c r="U12" s="15">
        <v>41.82</v>
      </c>
      <c r="V12" s="15">
        <v>8.94</v>
      </c>
      <c r="W12" s="15">
        <v>19.170000000000002</v>
      </c>
      <c r="X12" s="15">
        <v>21.87</v>
      </c>
      <c r="Y12" s="21">
        <v>8.19</v>
      </c>
    </row>
    <row r="13" spans="1:25" x14ac:dyDescent="0.25">
      <c r="A13" s="193" t="s">
        <v>321</v>
      </c>
      <c r="B13" s="14">
        <v>5928820</v>
      </c>
      <c r="C13" s="15">
        <v>45.059058494726393</v>
      </c>
      <c r="D13" s="15">
        <v>24.24</v>
      </c>
      <c r="E13" s="15">
        <v>27.33</v>
      </c>
      <c r="F13" s="15">
        <v>51.569999999999993</v>
      </c>
      <c r="G13" s="16">
        <v>56400</v>
      </c>
      <c r="H13" s="17">
        <v>13.08</v>
      </c>
      <c r="I13" s="17">
        <v>13.93</v>
      </c>
      <c r="J13" s="17">
        <v>13.57</v>
      </c>
      <c r="K13" s="18">
        <v>21.24</v>
      </c>
      <c r="L13" s="19">
        <v>38.17</v>
      </c>
      <c r="M13" s="20">
        <v>6242050</v>
      </c>
      <c r="N13" s="15">
        <v>5.0199999999999996</v>
      </c>
      <c r="O13" s="16">
        <v>1604</v>
      </c>
      <c r="P13" s="15">
        <v>8.19</v>
      </c>
      <c r="Q13" s="15">
        <v>6.28</v>
      </c>
      <c r="R13" s="15">
        <v>9.14</v>
      </c>
      <c r="S13" s="15">
        <v>19.010000000000002</v>
      </c>
      <c r="T13" s="15">
        <v>57.38</v>
      </c>
      <c r="U13" s="15">
        <v>34.369999999999997</v>
      </c>
      <c r="V13" s="15">
        <v>2.11</v>
      </c>
      <c r="W13" s="15">
        <v>14.72</v>
      </c>
      <c r="X13" s="15">
        <v>22.56</v>
      </c>
      <c r="Y13" s="21">
        <v>26.25</v>
      </c>
    </row>
    <row r="14" spans="1:25" x14ac:dyDescent="0.25">
      <c r="A14" s="193" t="s">
        <v>322</v>
      </c>
      <c r="B14" s="14">
        <v>756484</v>
      </c>
      <c r="C14" s="15">
        <v>33.845356779661394</v>
      </c>
      <c r="D14" s="15">
        <v>24.53</v>
      </c>
      <c r="E14" s="15">
        <v>23.28</v>
      </c>
      <c r="F14" s="15">
        <v>47.81</v>
      </c>
      <c r="G14" s="16">
        <v>51400</v>
      </c>
      <c r="H14" s="17">
        <v>13.84</v>
      </c>
      <c r="I14" s="17">
        <v>14.04</v>
      </c>
      <c r="J14" s="17">
        <v>15.22</v>
      </c>
      <c r="K14" s="18">
        <v>26.09</v>
      </c>
      <c r="L14" s="19">
        <v>30.81</v>
      </c>
      <c r="M14" s="20">
        <v>802085</v>
      </c>
      <c r="N14" s="15">
        <v>5.69</v>
      </c>
      <c r="O14" s="16">
        <v>1380</v>
      </c>
      <c r="P14" s="15">
        <v>10.15</v>
      </c>
      <c r="Q14" s="15">
        <v>7.75</v>
      </c>
      <c r="R14" s="15">
        <v>12.38</v>
      </c>
      <c r="S14" s="15">
        <v>25.73</v>
      </c>
      <c r="T14" s="15">
        <v>43.99</v>
      </c>
      <c r="U14" s="15">
        <v>33.28</v>
      </c>
      <c r="V14" s="15">
        <v>3.48</v>
      </c>
      <c r="W14" s="15">
        <v>10.99</v>
      </c>
      <c r="X14" s="15">
        <v>24</v>
      </c>
      <c r="Y14" s="21">
        <v>28.23</v>
      </c>
    </row>
    <row r="15" spans="1:25" x14ac:dyDescent="0.25">
      <c r="A15" s="193" t="s">
        <v>323</v>
      </c>
      <c r="B15" s="14">
        <v>478412</v>
      </c>
      <c r="C15" s="15">
        <v>34.738876794809045</v>
      </c>
      <c r="D15" s="15">
        <v>21.17</v>
      </c>
      <c r="E15" s="15">
        <v>25.92</v>
      </c>
      <c r="F15" s="15">
        <v>47.09</v>
      </c>
      <c r="G15" s="16">
        <v>41600</v>
      </c>
      <c r="H15" s="17">
        <v>19.559999999999999</v>
      </c>
      <c r="I15" s="17">
        <v>18.059999999999999</v>
      </c>
      <c r="J15" s="17">
        <v>14.98</v>
      </c>
      <c r="K15" s="18">
        <v>20.329999999999998</v>
      </c>
      <c r="L15" s="19">
        <v>27.07</v>
      </c>
      <c r="M15" s="20">
        <v>518142</v>
      </c>
      <c r="N15" s="15">
        <v>7.67</v>
      </c>
      <c r="O15" s="16">
        <v>1180</v>
      </c>
      <c r="P15" s="15">
        <v>16.27</v>
      </c>
      <c r="Q15" s="15">
        <v>12.91</v>
      </c>
      <c r="R15" s="15">
        <v>18.84</v>
      </c>
      <c r="S15" s="15">
        <v>24.92</v>
      </c>
      <c r="T15" s="15">
        <v>27.05</v>
      </c>
      <c r="U15" s="15">
        <v>20.16</v>
      </c>
      <c r="V15" s="15">
        <v>0.56999999999999995</v>
      </c>
      <c r="W15" s="15">
        <v>34.090000000000003</v>
      </c>
      <c r="X15" s="15">
        <v>21.14</v>
      </c>
      <c r="Y15" s="21">
        <v>24.03</v>
      </c>
    </row>
    <row r="16" spans="1:25" x14ac:dyDescent="0.25">
      <c r="A16" s="193" t="s">
        <v>324</v>
      </c>
      <c r="B16" s="14">
        <v>109161</v>
      </c>
      <c r="C16" s="15">
        <v>29.013738607640356</v>
      </c>
      <c r="D16" s="15">
        <v>22.85</v>
      </c>
      <c r="E16" s="15">
        <v>25.65</v>
      </c>
      <c r="F16" s="15">
        <v>48.5</v>
      </c>
      <c r="G16" s="16">
        <v>44000</v>
      </c>
      <c r="H16" s="17">
        <v>19.04</v>
      </c>
      <c r="I16" s="17">
        <v>14.24</v>
      </c>
      <c r="J16" s="17">
        <v>17.29</v>
      </c>
      <c r="K16" s="18">
        <v>26.1</v>
      </c>
      <c r="L16" s="19">
        <v>23.33</v>
      </c>
      <c r="M16" s="20">
        <v>117551</v>
      </c>
      <c r="N16" s="15">
        <v>7.14</v>
      </c>
      <c r="O16" s="16">
        <v>1128</v>
      </c>
      <c r="P16" s="15">
        <v>15.33</v>
      </c>
      <c r="Q16" s="15">
        <v>11.91</v>
      </c>
      <c r="R16" s="15">
        <v>25.92</v>
      </c>
      <c r="S16" s="15">
        <v>31.86</v>
      </c>
      <c r="T16" s="15">
        <v>14.98</v>
      </c>
      <c r="U16" s="15">
        <v>38.93</v>
      </c>
      <c r="V16" s="15">
        <v>5.67</v>
      </c>
      <c r="W16" s="15">
        <v>11.61</v>
      </c>
      <c r="X16" s="15">
        <v>28.28</v>
      </c>
      <c r="Y16" s="21">
        <v>15.51</v>
      </c>
    </row>
    <row r="17" spans="1:25" x14ac:dyDescent="0.25">
      <c r="A17" s="193" t="s">
        <v>325</v>
      </c>
      <c r="B17" s="14">
        <v>170375</v>
      </c>
      <c r="C17" s="15">
        <v>58.433652296189599</v>
      </c>
      <c r="D17" s="15">
        <v>21.68</v>
      </c>
      <c r="E17" s="15">
        <v>20.87</v>
      </c>
      <c r="F17" s="15">
        <v>42.55</v>
      </c>
      <c r="G17" s="16">
        <v>63000</v>
      </c>
      <c r="H17" s="17">
        <v>17.399999999999999</v>
      </c>
      <c r="I17" s="17">
        <v>10</v>
      </c>
      <c r="J17" s="17">
        <v>9.41</v>
      </c>
      <c r="K17" s="18">
        <v>17.760000000000002</v>
      </c>
      <c r="L17" s="19">
        <v>45.43</v>
      </c>
      <c r="M17" s="20">
        <v>183779</v>
      </c>
      <c r="N17" s="15">
        <v>7.29</v>
      </c>
      <c r="O17" s="16">
        <v>1583</v>
      </c>
      <c r="P17" s="15">
        <v>13.87</v>
      </c>
      <c r="Q17" s="15">
        <v>5.24</v>
      </c>
      <c r="R17" s="15">
        <v>7.5</v>
      </c>
      <c r="S17" s="15">
        <v>15.87</v>
      </c>
      <c r="T17" s="15">
        <v>57.52</v>
      </c>
      <c r="U17" s="15">
        <v>11.57</v>
      </c>
      <c r="V17" s="15">
        <v>0</v>
      </c>
      <c r="W17" s="15">
        <v>13.22</v>
      </c>
      <c r="X17" s="15">
        <v>25.26</v>
      </c>
      <c r="Y17" s="21">
        <v>49.95</v>
      </c>
    </row>
    <row r="18" spans="1:25" x14ac:dyDescent="0.25">
      <c r="A18" s="193" t="s">
        <v>326</v>
      </c>
      <c r="B18" s="14">
        <v>2665161</v>
      </c>
      <c r="C18" s="15">
        <v>33.711324284234188</v>
      </c>
      <c r="D18" s="15">
        <v>25.78</v>
      </c>
      <c r="E18" s="15">
        <v>28.24</v>
      </c>
      <c r="F18" s="15">
        <v>54.019999999999996</v>
      </c>
      <c r="G18" s="16">
        <v>41950</v>
      </c>
      <c r="H18" s="17">
        <v>16.03</v>
      </c>
      <c r="I18" s="17">
        <v>18.739999999999998</v>
      </c>
      <c r="J18" s="17">
        <v>18.010000000000002</v>
      </c>
      <c r="K18" s="18">
        <v>24.38</v>
      </c>
      <c r="L18" s="19">
        <v>22.85</v>
      </c>
      <c r="M18" s="20">
        <v>2962519</v>
      </c>
      <c r="N18" s="15">
        <v>10.039999999999999</v>
      </c>
      <c r="O18" s="16">
        <v>1240</v>
      </c>
      <c r="P18" s="15">
        <v>11.42</v>
      </c>
      <c r="Q18" s="15">
        <v>12.08</v>
      </c>
      <c r="R18" s="15">
        <v>17.28</v>
      </c>
      <c r="S18" s="15">
        <v>28.29</v>
      </c>
      <c r="T18" s="15">
        <v>30.92</v>
      </c>
      <c r="U18" s="15">
        <v>33.39</v>
      </c>
      <c r="V18" s="15">
        <v>5.83</v>
      </c>
      <c r="W18" s="15">
        <v>12.31</v>
      </c>
      <c r="X18" s="15">
        <v>23.52</v>
      </c>
      <c r="Y18" s="21">
        <v>24.95</v>
      </c>
    </row>
    <row r="19" spans="1:25" x14ac:dyDescent="0.25">
      <c r="A19" s="193" t="s">
        <v>327</v>
      </c>
      <c r="B19" s="14">
        <v>1383985</v>
      </c>
      <c r="C19" s="15">
        <v>35.922348744897427</v>
      </c>
      <c r="D19" s="15">
        <v>22.88</v>
      </c>
      <c r="E19" s="15">
        <v>23.28</v>
      </c>
      <c r="F19" s="15">
        <v>46.16</v>
      </c>
      <c r="G19" s="16">
        <v>40000</v>
      </c>
      <c r="H19" s="17">
        <v>17.72</v>
      </c>
      <c r="I19" s="17">
        <v>19.77</v>
      </c>
      <c r="J19" s="17">
        <v>17.690000000000001</v>
      </c>
      <c r="K19" s="18">
        <v>23.1</v>
      </c>
      <c r="L19" s="19">
        <v>21.73</v>
      </c>
      <c r="M19" s="20">
        <v>1508115</v>
      </c>
      <c r="N19" s="15">
        <v>8.23</v>
      </c>
      <c r="O19" s="16">
        <v>1040</v>
      </c>
      <c r="P19" s="15">
        <v>26.4</v>
      </c>
      <c r="Q19" s="15">
        <v>17.28</v>
      </c>
      <c r="R19" s="15">
        <v>18.48</v>
      </c>
      <c r="S19" s="15">
        <v>21.86</v>
      </c>
      <c r="T19" s="15">
        <v>15.99</v>
      </c>
      <c r="U19" s="15">
        <v>38.65</v>
      </c>
      <c r="V19" s="15">
        <v>8.27</v>
      </c>
      <c r="W19" s="15">
        <v>12.34</v>
      </c>
      <c r="X19" s="15">
        <v>24.39</v>
      </c>
      <c r="Y19" s="21">
        <v>16.34</v>
      </c>
    </row>
    <row r="20" spans="1:25" x14ac:dyDescent="0.25">
      <c r="A20" s="193" t="s">
        <v>328</v>
      </c>
      <c r="B20" s="14">
        <v>183373</v>
      </c>
      <c r="C20" s="15">
        <v>39.409712894289477</v>
      </c>
      <c r="D20" s="15">
        <v>24.54</v>
      </c>
      <c r="E20" s="15">
        <v>27.69</v>
      </c>
      <c r="F20" s="15">
        <v>52.230000000000004</v>
      </c>
      <c r="G20" s="16">
        <v>59000</v>
      </c>
      <c r="H20" s="17">
        <v>13.46</v>
      </c>
      <c r="I20" s="17">
        <v>11.49</v>
      </c>
      <c r="J20" s="17">
        <v>13.27</v>
      </c>
      <c r="K20" s="18">
        <v>23.84</v>
      </c>
      <c r="L20" s="19">
        <v>37.94</v>
      </c>
      <c r="M20" s="20">
        <v>203775</v>
      </c>
      <c r="N20" s="15">
        <v>10.01</v>
      </c>
      <c r="O20" s="16">
        <v>1630</v>
      </c>
      <c r="P20" s="15">
        <v>10.28</v>
      </c>
      <c r="Q20" s="15">
        <v>4.9400000000000004</v>
      </c>
      <c r="R20" s="15">
        <v>8.18</v>
      </c>
      <c r="S20" s="15">
        <v>18.62</v>
      </c>
      <c r="T20" s="15">
        <v>57.98</v>
      </c>
      <c r="U20" s="15">
        <v>40.85</v>
      </c>
      <c r="V20" s="15">
        <v>0.15</v>
      </c>
      <c r="W20" s="15">
        <v>11.94</v>
      </c>
      <c r="X20" s="15">
        <v>17.8</v>
      </c>
      <c r="Y20" s="21">
        <v>29.25</v>
      </c>
    </row>
    <row r="21" spans="1:25" x14ac:dyDescent="0.25">
      <c r="A21" s="193" t="s">
        <v>329</v>
      </c>
      <c r="B21" s="14">
        <v>186319</v>
      </c>
      <c r="C21" s="15">
        <v>28.408522602522506</v>
      </c>
      <c r="D21" s="15">
        <v>24.52</v>
      </c>
      <c r="E21" s="15">
        <v>18.09</v>
      </c>
      <c r="F21" s="15">
        <v>42.61</v>
      </c>
      <c r="G21" s="16">
        <v>38000</v>
      </c>
      <c r="H21" s="17">
        <v>14.61</v>
      </c>
      <c r="I21" s="17">
        <v>23.78</v>
      </c>
      <c r="J21" s="17">
        <v>18.39</v>
      </c>
      <c r="K21" s="18">
        <v>25.87</v>
      </c>
      <c r="L21" s="19">
        <v>17.350000000000001</v>
      </c>
      <c r="M21" s="20">
        <v>196311</v>
      </c>
      <c r="N21" s="15">
        <v>5.09</v>
      </c>
      <c r="O21" s="16">
        <v>880</v>
      </c>
      <c r="P21" s="15">
        <v>28.22</v>
      </c>
      <c r="Q21" s="15">
        <v>23.89</v>
      </c>
      <c r="R21" s="15">
        <v>19.21</v>
      </c>
      <c r="S21" s="15">
        <v>16.45</v>
      </c>
      <c r="T21" s="15">
        <v>12.24</v>
      </c>
      <c r="U21" s="15">
        <v>42.01</v>
      </c>
      <c r="V21" s="15">
        <v>6.72</v>
      </c>
      <c r="W21" s="15">
        <v>20.32</v>
      </c>
      <c r="X21" s="15">
        <v>17.16</v>
      </c>
      <c r="Y21" s="21">
        <v>13.79</v>
      </c>
    </row>
    <row r="22" spans="1:25" x14ac:dyDescent="0.25">
      <c r="A22" s="193" t="s">
        <v>330</v>
      </c>
      <c r="B22" s="14">
        <v>1652449</v>
      </c>
      <c r="C22" s="15">
        <v>33.958985732470147</v>
      </c>
      <c r="D22" s="15">
        <v>21.37</v>
      </c>
      <c r="E22" s="15">
        <v>23.25</v>
      </c>
      <c r="F22" s="15">
        <v>44.620000000000005</v>
      </c>
      <c r="G22" s="16">
        <v>40000</v>
      </c>
      <c r="H22" s="17">
        <v>18.54</v>
      </c>
      <c r="I22" s="17">
        <v>19.43</v>
      </c>
      <c r="J22" s="17">
        <v>16.11</v>
      </c>
      <c r="K22" s="18">
        <v>20.89</v>
      </c>
      <c r="L22" s="19">
        <v>25.04</v>
      </c>
      <c r="M22" s="20">
        <v>1771997</v>
      </c>
      <c r="N22" s="15">
        <v>6.75</v>
      </c>
      <c r="O22" s="16">
        <v>1010</v>
      </c>
      <c r="P22" s="15">
        <v>24.41</v>
      </c>
      <c r="Q22" s="15">
        <v>17.329999999999998</v>
      </c>
      <c r="R22" s="15">
        <v>18.28</v>
      </c>
      <c r="S22" s="15">
        <v>19.079999999999998</v>
      </c>
      <c r="T22" s="15">
        <v>20.9</v>
      </c>
      <c r="U22" s="15">
        <v>25.66</v>
      </c>
      <c r="V22" s="15">
        <v>2.0299999999999998</v>
      </c>
      <c r="W22" s="15">
        <v>24.36</v>
      </c>
      <c r="X22" s="15">
        <v>23.61</v>
      </c>
      <c r="Y22" s="21">
        <v>24.35</v>
      </c>
    </row>
    <row r="23" spans="1:25" x14ac:dyDescent="0.25">
      <c r="A23" s="193" t="s">
        <v>331</v>
      </c>
      <c r="B23" s="14">
        <v>792326</v>
      </c>
      <c r="C23" s="15">
        <v>30.500248482447823</v>
      </c>
      <c r="D23" s="15">
        <v>21.43</v>
      </c>
      <c r="E23" s="15">
        <v>22.48</v>
      </c>
      <c r="F23" s="15">
        <v>43.91</v>
      </c>
      <c r="G23" s="16">
        <v>33800</v>
      </c>
      <c r="H23" s="17">
        <v>20.23</v>
      </c>
      <c r="I23" s="17">
        <v>23.63</v>
      </c>
      <c r="J23" s="17">
        <v>18.89</v>
      </c>
      <c r="K23" s="18">
        <v>21.8</v>
      </c>
      <c r="L23" s="19">
        <v>15.45</v>
      </c>
      <c r="M23" s="20">
        <v>868528</v>
      </c>
      <c r="N23" s="15">
        <v>8.77</v>
      </c>
      <c r="O23" s="16">
        <v>840</v>
      </c>
      <c r="P23" s="15">
        <v>35.869999999999997</v>
      </c>
      <c r="Q23" s="15">
        <v>31.94</v>
      </c>
      <c r="R23" s="15">
        <v>16.95</v>
      </c>
      <c r="S23" s="15">
        <v>10.14</v>
      </c>
      <c r="T23" s="15">
        <v>5.0999999999999996</v>
      </c>
      <c r="U23" s="15">
        <v>40.26</v>
      </c>
      <c r="V23" s="15">
        <v>4.41</v>
      </c>
      <c r="W23" s="15">
        <v>15.72</v>
      </c>
      <c r="X23" s="15">
        <v>26.65</v>
      </c>
      <c r="Y23" s="21">
        <v>12.95</v>
      </c>
    </row>
    <row r="24" spans="1:25" x14ac:dyDescent="0.25">
      <c r="A24" s="193" t="s">
        <v>332</v>
      </c>
      <c r="B24" s="14">
        <v>378523</v>
      </c>
      <c r="C24" s="15">
        <v>29.406102735650151</v>
      </c>
      <c r="D24" s="15">
        <v>18.850000000000001</v>
      </c>
      <c r="E24" s="15">
        <v>21.43</v>
      </c>
      <c r="F24" s="15">
        <v>40.28</v>
      </c>
      <c r="G24" s="16">
        <v>35000</v>
      </c>
      <c r="H24" s="17">
        <v>21.4</v>
      </c>
      <c r="I24" s="17">
        <v>21.58</v>
      </c>
      <c r="J24" s="17">
        <v>19.940000000000001</v>
      </c>
      <c r="K24" s="18">
        <v>21.86</v>
      </c>
      <c r="L24" s="19">
        <v>15.23</v>
      </c>
      <c r="M24" s="20">
        <v>410654</v>
      </c>
      <c r="N24" s="15">
        <v>7.82</v>
      </c>
      <c r="O24" s="16">
        <v>802</v>
      </c>
      <c r="P24" s="15">
        <v>39.68</v>
      </c>
      <c r="Q24" s="15">
        <v>27.67</v>
      </c>
      <c r="R24" s="15">
        <v>16.23</v>
      </c>
      <c r="S24" s="15">
        <v>10.31</v>
      </c>
      <c r="T24" s="15">
        <v>6.11</v>
      </c>
      <c r="U24" s="15">
        <v>39.07</v>
      </c>
      <c r="V24" s="15">
        <v>1.99</v>
      </c>
      <c r="W24" s="15">
        <v>14.73</v>
      </c>
      <c r="X24" s="15">
        <v>24.31</v>
      </c>
      <c r="Y24" s="21">
        <v>19.899999999999999</v>
      </c>
    </row>
    <row r="25" spans="1:25" x14ac:dyDescent="0.25">
      <c r="A25" s="193" t="s">
        <v>333</v>
      </c>
      <c r="B25" s="14">
        <v>383871</v>
      </c>
      <c r="C25" s="15">
        <v>33.722443063272792</v>
      </c>
      <c r="D25" s="15">
        <v>21.05</v>
      </c>
      <c r="E25" s="15">
        <v>18.760000000000002</v>
      </c>
      <c r="F25" s="15">
        <v>39.81</v>
      </c>
      <c r="G25" s="16">
        <v>38400</v>
      </c>
      <c r="H25" s="17">
        <v>18.13</v>
      </c>
      <c r="I25" s="17">
        <v>19.809999999999999</v>
      </c>
      <c r="J25" s="17">
        <v>19.559999999999999</v>
      </c>
      <c r="K25" s="18">
        <v>23.66</v>
      </c>
      <c r="L25" s="19">
        <v>18.829999999999998</v>
      </c>
      <c r="M25" s="20">
        <v>427188</v>
      </c>
      <c r="N25" s="15">
        <v>10.14</v>
      </c>
      <c r="O25" s="16">
        <v>859</v>
      </c>
      <c r="P25" s="15">
        <v>38.909999999999997</v>
      </c>
      <c r="Q25" s="15">
        <v>26.41</v>
      </c>
      <c r="R25" s="15">
        <v>14.64</v>
      </c>
      <c r="S25" s="15">
        <v>12.67</v>
      </c>
      <c r="T25" s="15">
        <v>7.37</v>
      </c>
      <c r="U25" s="15">
        <v>45.23</v>
      </c>
      <c r="V25" s="15">
        <v>3.45</v>
      </c>
      <c r="W25" s="15">
        <v>16.37</v>
      </c>
      <c r="X25" s="15">
        <v>21.03</v>
      </c>
      <c r="Y25" s="21">
        <v>13.92</v>
      </c>
    </row>
    <row r="26" spans="1:25" x14ac:dyDescent="0.25">
      <c r="A26" s="193" t="s">
        <v>334</v>
      </c>
      <c r="B26" s="14">
        <v>574492</v>
      </c>
      <c r="C26" s="15">
        <v>32.852105709197915</v>
      </c>
      <c r="D26" s="15">
        <v>18.73</v>
      </c>
      <c r="E26" s="15">
        <v>20.77</v>
      </c>
      <c r="F26" s="15">
        <v>39.5</v>
      </c>
      <c r="G26" s="16">
        <v>32000</v>
      </c>
      <c r="H26" s="17">
        <v>24.71</v>
      </c>
      <c r="I26" s="17">
        <v>21.86</v>
      </c>
      <c r="J26" s="17">
        <v>17.46</v>
      </c>
      <c r="K26" s="18">
        <v>19.989999999999998</v>
      </c>
      <c r="L26" s="19">
        <v>15.98</v>
      </c>
      <c r="M26" s="20">
        <v>623323</v>
      </c>
      <c r="N26" s="15">
        <v>7.83</v>
      </c>
      <c r="O26" s="16">
        <v>774</v>
      </c>
      <c r="P26" s="15">
        <v>47.76</v>
      </c>
      <c r="Q26" s="15">
        <v>24.83</v>
      </c>
      <c r="R26" s="15">
        <v>14</v>
      </c>
      <c r="S26" s="15">
        <v>9.3800000000000008</v>
      </c>
      <c r="T26" s="15">
        <v>4.03</v>
      </c>
      <c r="U26" s="15">
        <v>38.21</v>
      </c>
      <c r="V26" s="15">
        <v>8.83</v>
      </c>
      <c r="W26" s="15">
        <v>20.12</v>
      </c>
      <c r="X26" s="15">
        <v>23.56</v>
      </c>
      <c r="Y26" s="21">
        <v>9.2799999999999994</v>
      </c>
    </row>
    <row r="27" spans="1:25" x14ac:dyDescent="0.25">
      <c r="A27" s="193" t="s">
        <v>335</v>
      </c>
      <c r="B27" s="14">
        <v>581884</v>
      </c>
      <c r="C27" s="15">
        <v>33.421018774639997</v>
      </c>
      <c r="D27" s="15">
        <v>20.03</v>
      </c>
      <c r="E27" s="15">
        <v>26.64</v>
      </c>
      <c r="F27" s="15">
        <v>46.67</v>
      </c>
      <c r="G27" s="16">
        <v>29200</v>
      </c>
      <c r="H27" s="17">
        <v>28.62</v>
      </c>
      <c r="I27" s="17">
        <v>21.91</v>
      </c>
      <c r="J27" s="17">
        <v>15.32</v>
      </c>
      <c r="K27" s="18">
        <v>19.059999999999999</v>
      </c>
      <c r="L27" s="19">
        <v>15.09</v>
      </c>
      <c r="M27" s="20">
        <v>646228</v>
      </c>
      <c r="N27" s="15">
        <v>9.9600000000000009</v>
      </c>
      <c r="O27" s="16">
        <v>860</v>
      </c>
      <c r="P27" s="15">
        <v>34.28</v>
      </c>
      <c r="Q27" s="15">
        <v>26.44</v>
      </c>
      <c r="R27" s="15">
        <v>17.89</v>
      </c>
      <c r="S27" s="15">
        <v>14.69</v>
      </c>
      <c r="T27" s="15">
        <v>6.69</v>
      </c>
      <c r="U27" s="15">
        <v>39.6</v>
      </c>
      <c r="V27" s="15">
        <v>10.64</v>
      </c>
      <c r="W27" s="15">
        <v>20.12</v>
      </c>
      <c r="X27" s="15">
        <v>16.579999999999998</v>
      </c>
      <c r="Y27" s="21">
        <v>13.07</v>
      </c>
    </row>
    <row r="28" spans="1:25" x14ac:dyDescent="0.25">
      <c r="A28" s="193" t="s">
        <v>336</v>
      </c>
      <c r="B28" s="14">
        <v>156318</v>
      </c>
      <c r="C28" s="15">
        <v>27.251141870925004</v>
      </c>
      <c r="D28" s="15">
        <v>25.26</v>
      </c>
      <c r="E28" s="15">
        <v>19.829999999999998</v>
      </c>
      <c r="F28" s="15">
        <v>45.09</v>
      </c>
      <c r="G28" s="16">
        <v>33400</v>
      </c>
      <c r="H28" s="17">
        <v>22.43</v>
      </c>
      <c r="I28" s="17">
        <v>22.62</v>
      </c>
      <c r="J28" s="17">
        <v>18.98</v>
      </c>
      <c r="K28" s="18">
        <v>20.64</v>
      </c>
      <c r="L28" s="19">
        <v>15.33</v>
      </c>
      <c r="M28" s="20">
        <v>165928</v>
      </c>
      <c r="N28" s="15">
        <v>5.79</v>
      </c>
      <c r="O28" s="16">
        <v>850</v>
      </c>
      <c r="P28" s="15">
        <v>31.53</v>
      </c>
      <c r="Q28" s="15">
        <v>22.52</v>
      </c>
      <c r="R28" s="15">
        <v>17.899999999999999</v>
      </c>
      <c r="S28" s="15">
        <v>16.579999999999998</v>
      </c>
      <c r="T28" s="15">
        <v>11.46</v>
      </c>
      <c r="U28" s="15">
        <v>25.47</v>
      </c>
      <c r="V28" s="15">
        <v>8.06</v>
      </c>
      <c r="W28" s="15">
        <v>32.590000000000003</v>
      </c>
      <c r="X28" s="15">
        <v>18.940000000000001</v>
      </c>
      <c r="Y28" s="21">
        <v>14.94</v>
      </c>
    </row>
    <row r="29" spans="1:25" x14ac:dyDescent="0.25">
      <c r="A29" s="193" t="s">
        <v>337</v>
      </c>
      <c r="B29" s="14">
        <v>739780</v>
      </c>
      <c r="C29" s="15">
        <v>33.222081111133065</v>
      </c>
      <c r="D29" s="15">
        <v>23</v>
      </c>
      <c r="E29" s="15">
        <v>25.08</v>
      </c>
      <c r="F29" s="15">
        <v>48.08</v>
      </c>
      <c r="G29" s="16">
        <v>51100</v>
      </c>
      <c r="H29" s="17">
        <v>14.74</v>
      </c>
      <c r="I29" s="17">
        <v>14.94</v>
      </c>
      <c r="J29" s="17">
        <v>14.13</v>
      </c>
      <c r="K29" s="18">
        <v>23.29</v>
      </c>
      <c r="L29" s="19">
        <v>32.89</v>
      </c>
      <c r="M29" s="20">
        <v>795495</v>
      </c>
      <c r="N29" s="15">
        <v>7</v>
      </c>
      <c r="O29" s="16">
        <v>1400</v>
      </c>
      <c r="P29" s="15">
        <v>11.6</v>
      </c>
      <c r="Q29" s="15">
        <v>7.1</v>
      </c>
      <c r="R29" s="15">
        <v>13.28</v>
      </c>
      <c r="S29" s="15">
        <v>25.51</v>
      </c>
      <c r="T29" s="15">
        <v>42.51</v>
      </c>
      <c r="U29" s="15">
        <v>33.07</v>
      </c>
      <c r="V29" s="15">
        <v>1.07</v>
      </c>
      <c r="W29" s="15">
        <v>8.6</v>
      </c>
      <c r="X29" s="15">
        <v>33.42</v>
      </c>
      <c r="Y29" s="21">
        <v>23.84</v>
      </c>
    </row>
    <row r="30" spans="1:25" x14ac:dyDescent="0.25">
      <c r="A30" s="193" t="s">
        <v>338</v>
      </c>
      <c r="B30" s="14">
        <v>1006533</v>
      </c>
      <c r="C30" s="15">
        <v>37.972590460647311</v>
      </c>
      <c r="D30" s="15">
        <v>22.38</v>
      </c>
      <c r="E30" s="15">
        <v>24.25</v>
      </c>
      <c r="F30" s="15">
        <v>46.629999999999995</v>
      </c>
      <c r="G30" s="16">
        <v>49100</v>
      </c>
      <c r="H30" s="17">
        <v>18.350000000000001</v>
      </c>
      <c r="I30" s="17">
        <v>15.66</v>
      </c>
      <c r="J30" s="17">
        <v>12.57</v>
      </c>
      <c r="K30" s="18">
        <v>19.920000000000002</v>
      </c>
      <c r="L30" s="19">
        <v>33.51</v>
      </c>
      <c r="M30" s="20">
        <v>1051506</v>
      </c>
      <c r="N30" s="15">
        <v>4.28</v>
      </c>
      <c r="O30" s="16">
        <v>1360</v>
      </c>
      <c r="P30" s="15">
        <v>18.39</v>
      </c>
      <c r="Q30" s="15">
        <v>8.65</v>
      </c>
      <c r="R30" s="15">
        <v>11.19</v>
      </c>
      <c r="S30" s="15">
        <v>18.88</v>
      </c>
      <c r="T30" s="15">
        <v>42.89</v>
      </c>
      <c r="U30" s="15">
        <v>14.8</v>
      </c>
      <c r="V30" s="15">
        <v>0.5</v>
      </c>
      <c r="W30" s="15">
        <v>36.22</v>
      </c>
      <c r="X30" s="15">
        <v>23.22</v>
      </c>
      <c r="Y30" s="21">
        <v>25.26</v>
      </c>
    </row>
    <row r="31" spans="1:25" x14ac:dyDescent="0.25">
      <c r="A31" s="193" t="s">
        <v>339</v>
      </c>
      <c r="B31" s="14">
        <v>1126310</v>
      </c>
      <c r="C31" s="15">
        <v>28.371315074221197</v>
      </c>
      <c r="D31" s="15">
        <v>22.61</v>
      </c>
      <c r="E31" s="15">
        <v>25.07</v>
      </c>
      <c r="F31" s="15">
        <v>47.68</v>
      </c>
      <c r="G31" s="16">
        <v>33600</v>
      </c>
      <c r="H31" s="17">
        <v>22.26</v>
      </c>
      <c r="I31" s="17">
        <v>21.58</v>
      </c>
      <c r="J31" s="17">
        <v>18.54</v>
      </c>
      <c r="K31" s="18">
        <v>21.39</v>
      </c>
      <c r="L31" s="19">
        <v>16.22</v>
      </c>
      <c r="M31" s="20">
        <v>1212816</v>
      </c>
      <c r="N31" s="15">
        <v>7.13</v>
      </c>
      <c r="O31" s="16">
        <v>890</v>
      </c>
      <c r="P31" s="15">
        <v>28.99</v>
      </c>
      <c r="Q31" s="15">
        <v>27.77</v>
      </c>
      <c r="R31" s="15">
        <v>20.11</v>
      </c>
      <c r="S31" s="15">
        <v>13.65</v>
      </c>
      <c r="T31" s="15">
        <v>9.48</v>
      </c>
      <c r="U31" s="15">
        <v>37.08</v>
      </c>
      <c r="V31" s="15">
        <v>4.4000000000000004</v>
      </c>
      <c r="W31" s="15">
        <v>13.99</v>
      </c>
      <c r="X31" s="15">
        <v>26.37</v>
      </c>
      <c r="Y31" s="21">
        <v>18.170000000000002</v>
      </c>
    </row>
    <row r="32" spans="1:25" x14ac:dyDescent="0.25">
      <c r="A32" s="193" t="s">
        <v>340</v>
      </c>
      <c r="B32" s="14">
        <v>620772</v>
      </c>
      <c r="C32" s="15">
        <v>27.930268364034916</v>
      </c>
      <c r="D32" s="15">
        <v>21.01</v>
      </c>
      <c r="E32" s="15">
        <v>21.05</v>
      </c>
      <c r="F32" s="15">
        <v>42.06</v>
      </c>
      <c r="G32" s="16">
        <v>42000</v>
      </c>
      <c r="H32" s="17">
        <v>16.71</v>
      </c>
      <c r="I32" s="17">
        <v>18.05</v>
      </c>
      <c r="J32" s="17">
        <v>17.16</v>
      </c>
      <c r="K32" s="18">
        <v>23.47</v>
      </c>
      <c r="L32" s="19">
        <v>24.61</v>
      </c>
      <c r="M32" s="20">
        <v>659795</v>
      </c>
      <c r="N32" s="15">
        <v>5.91</v>
      </c>
      <c r="O32" s="16">
        <v>1010</v>
      </c>
      <c r="P32" s="15">
        <v>21.59</v>
      </c>
      <c r="Q32" s="15">
        <v>16.309999999999999</v>
      </c>
      <c r="R32" s="15">
        <v>19.22</v>
      </c>
      <c r="S32" s="15">
        <v>21.77</v>
      </c>
      <c r="T32" s="15">
        <v>21.1</v>
      </c>
      <c r="U32" s="15">
        <v>26.51</v>
      </c>
      <c r="V32" s="15">
        <v>1.63</v>
      </c>
      <c r="W32" s="15">
        <v>12.23</v>
      </c>
      <c r="X32" s="15">
        <v>18.510000000000002</v>
      </c>
      <c r="Y32" s="21">
        <v>41.11</v>
      </c>
    </row>
    <row r="33" spans="1:25" x14ac:dyDescent="0.25">
      <c r="A33" s="193" t="s">
        <v>341</v>
      </c>
      <c r="B33" s="14">
        <v>357840</v>
      </c>
      <c r="C33" s="15">
        <v>32.524226840667282</v>
      </c>
      <c r="D33" s="15">
        <v>18.989999999999998</v>
      </c>
      <c r="E33" s="15">
        <v>23.34</v>
      </c>
      <c r="F33" s="15">
        <v>42.33</v>
      </c>
      <c r="G33" s="16">
        <v>28300</v>
      </c>
      <c r="H33" s="17">
        <v>26.64</v>
      </c>
      <c r="I33" s="17">
        <v>24.97</v>
      </c>
      <c r="J33" s="17">
        <v>17.89</v>
      </c>
      <c r="K33" s="18">
        <v>17.96</v>
      </c>
      <c r="L33" s="19">
        <v>12.54</v>
      </c>
      <c r="M33" s="20">
        <v>406895</v>
      </c>
      <c r="N33" s="15">
        <v>12.06</v>
      </c>
      <c r="O33" s="16">
        <v>785</v>
      </c>
      <c r="P33" s="15">
        <v>49.17</v>
      </c>
      <c r="Q33" s="15">
        <v>25.25</v>
      </c>
      <c r="R33" s="15">
        <v>14.82</v>
      </c>
      <c r="S33" s="15">
        <v>6.8</v>
      </c>
      <c r="T33" s="15">
        <v>3.96</v>
      </c>
      <c r="U33" s="15">
        <v>43.22</v>
      </c>
      <c r="V33" s="15">
        <v>12.92</v>
      </c>
      <c r="W33" s="15">
        <v>15.58</v>
      </c>
      <c r="X33" s="15">
        <v>20.88</v>
      </c>
      <c r="Y33" s="21">
        <v>7.4</v>
      </c>
    </row>
    <row r="34" spans="1:25" x14ac:dyDescent="0.25">
      <c r="A34" s="193" t="s">
        <v>342</v>
      </c>
      <c r="B34" s="14">
        <v>811913</v>
      </c>
      <c r="C34" s="15">
        <v>33.026893361737336</v>
      </c>
      <c r="D34" s="15">
        <v>21.65</v>
      </c>
      <c r="E34" s="15">
        <v>20.67</v>
      </c>
      <c r="F34" s="15">
        <v>42.32</v>
      </c>
      <c r="G34" s="16">
        <v>35000</v>
      </c>
      <c r="H34" s="17">
        <v>20.57</v>
      </c>
      <c r="I34" s="17">
        <v>22.63</v>
      </c>
      <c r="J34" s="17">
        <v>17.96</v>
      </c>
      <c r="K34" s="18">
        <v>22.07</v>
      </c>
      <c r="L34" s="19">
        <v>16.77</v>
      </c>
      <c r="M34" s="20">
        <v>866821</v>
      </c>
      <c r="N34" s="15">
        <v>6.33</v>
      </c>
      <c r="O34" s="16">
        <v>830</v>
      </c>
      <c r="P34" s="15">
        <v>40.409999999999997</v>
      </c>
      <c r="Q34" s="15">
        <v>27.87</v>
      </c>
      <c r="R34" s="15">
        <v>15.67</v>
      </c>
      <c r="S34" s="15">
        <v>10.16</v>
      </c>
      <c r="T34" s="15">
        <v>5.88</v>
      </c>
      <c r="U34" s="15">
        <v>40.83</v>
      </c>
      <c r="V34" s="15">
        <v>5.08</v>
      </c>
      <c r="W34" s="15">
        <v>20.16</v>
      </c>
      <c r="X34" s="15">
        <v>19.03</v>
      </c>
      <c r="Y34" s="21">
        <v>14.91</v>
      </c>
    </row>
    <row r="35" spans="1:25" x14ac:dyDescent="0.25">
      <c r="A35" s="193" t="s">
        <v>343</v>
      </c>
      <c r="B35" s="14">
        <v>136369</v>
      </c>
      <c r="C35" s="15">
        <v>31.159587521449932</v>
      </c>
      <c r="D35" s="15">
        <v>19.5</v>
      </c>
      <c r="E35" s="15">
        <v>20.92</v>
      </c>
      <c r="F35" s="15">
        <v>40.42</v>
      </c>
      <c r="G35" s="16">
        <v>36000</v>
      </c>
      <c r="H35" s="17">
        <v>18.61</v>
      </c>
      <c r="I35" s="17">
        <v>22.53</v>
      </c>
      <c r="J35" s="17">
        <v>21.45</v>
      </c>
      <c r="K35" s="18">
        <v>21.29</v>
      </c>
      <c r="L35" s="19">
        <v>16.12</v>
      </c>
      <c r="M35" s="20">
        <v>150231</v>
      </c>
      <c r="N35" s="15">
        <v>9.23</v>
      </c>
      <c r="O35" s="16">
        <v>804</v>
      </c>
      <c r="P35" s="15">
        <v>33.46</v>
      </c>
      <c r="Q35" s="15">
        <v>26.83</v>
      </c>
      <c r="R35" s="15">
        <v>14.83</v>
      </c>
      <c r="S35" s="15">
        <v>16.91</v>
      </c>
      <c r="T35" s="15">
        <v>7.97</v>
      </c>
      <c r="U35" s="15">
        <v>39.119999999999997</v>
      </c>
      <c r="V35" s="15">
        <v>9.36</v>
      </c>
      <c r="W35" s="15">
        <v>23.86</v>
      </c>
      <c r="X35" s="15">
        <v>14.78</v>
      </c>
      <c r="Y35" s="21">
        <v>12.88</v>
      </c>
    </row>
    <row r="36" spans="1:25" x14ac:dyDescent="0.25">
      <c r="A36" s="193" t="s">
        <v>344</v>
      </c>
      <c r="B36" s="14">
        <v>260620</v>
      </c>
      <c r="C36" s="15">
        <v>33.783442198581099</v>
      </c>
      <c r="D36" s="15">
        <v>20.96</v>
      </c>
      <c r="E36" s="15">
        <v>17.45</v>
      </c>
      <c r="F36" s="15">
        <v>38.409999999999997</v>
      </c>
      <c r="G36" s="16">
        <v>39200</v>
      </c>
      <c r="H36" s="17">
        <v>15.41</v>
      </c>
      <c r="I36" s="17">
        <v>21.38</v>
      </c>
      <c r="J36" s="17">
        <v>20.46</v>
      </c>
      <c r="K36" s="18">
        <v>24.32</v>
      </c>
      <c r="L36" s="19">
        <v>18.43</v>
      </c>
      <c r="M36" s="20">
        <v>279595</v>
      </c>
      <c r="N36" s="15">
        <v>6.79</v>
      </c>
      <c r="O36" s="16">
        <v>860</v>
      </c>
      <c r="P36" s="15">
        <v>33.33</v>
      </c>
      <c r="Q36" s="15">
        <v>27.79</v>
      </c>
      <c r="R36" s="15">
        <v>18.55</v>
      </c>
      <c r="S36" s="15">
        <v>12.64</v>
      </c>
      <c r="T36" s="15">
        <v>7.68</v>
      </c>
      <c r="U36" s="15">
        <v>39.090000000000003</v>
      </c>
      <c r="V36" s="15">
        <v>1.87</v>
      </c>
      <c r="W36" s="15">
        <v>12.3</v>
      </c>
      <c r="X36" s="15">
        <v>27</v>
      </c>
      <c r="Y36" s="21">
        <v>19.75</v>
      </c>
    </row>
    <row r="37" spans="1:25" x14ac:dyDescent="0.25">
      <c r="A37" s="193" t="s">
        <v>345</v>
      </c>
      <c r="B37" s="14">
        <v>494944</v>
      </c>
      <c r="C37" s="15">
        <v>43.281284978732934</v>
      </c>
      <c r="D37" s="15">
        <v>25.36</v>
      </c>
      <c r="E37" s="15">
        <v>25.3</v>
      </c>
      <c r="F37" s="15">
        <v>50.66</v>
      </c>
      <c r="G37" s="16">
        <v>45000</v>
      </c>
      <c r="H37" s="17">
        <v>16.489999999999998</v>
      </c>
      <c r="I37" s="17">
        <v>16.27</v>
      </c>
      <c r="J37" s="17">
        <v>16.96</v>
      </c>
      <c r="K37" s="18">
        <v>24.04</v>
      </c>
      <c r="L37" s="19">
        <v>26.24</v>
      </c>
      <c r="M37" s="20">
        <v>541722</v>
      </c>
      <c r="N37" s="15">
        <v>8.64</v>
      </c>
      <c r="O37" s="16">
        <v>1170</v>
      </c>
      <c r="P37" s="15">
        <v>8.7899999999999991</v>
      </c>
      <c r="Q37" s="15">
        <v>14.92</v>
      </c>
      <c r="R37" s="15">
        <v>21.8</v>
      </c>
      <c r="S37" s="15">
        <v>30.82</v>
      </c>
      <c r="T37" s="15">
        <v>23.68</v>
      </c>
      <c r="U37" s="15">
        <v>34.700000000000003</v>
      </c>
      <c r="V37" s="15">
        <v>4.03</v>
      </c>
      <c r="W37" s="15">
        <v>16.11</v>
      </c>
      <c r="X37" s="15">
        <v>25.64</v>
      </c>
      <c r="Y37" s="21">
        <v>19.52</v>
      </c>
    </row>
    <row r="38" spans="1:25" x14ac:dyDescent="0.25">
      <c r="A38" s="193" t="s">
        <v>346</v>
      </c>
      <c r="B38" s="14">
        <v>153077</v>
      </c>
      <c r="C38" s="15">
        <v>28.274654456189868</v>
      </c>
      <c r="D38" s="15">
        <v>22.56</v>
      </c>
      <c r="E38" s="15">
        <v>21.06</v>
      </c>
      <c r="F38" s="15">
        <v>43.62</v>
      </c>
      <c r="G38" s="16">
        <v>46000</v>
      </c>
      <c r="H38" s="17">
        <v>14.69</v>
      </c>
      <c r="I38" s="17">
        <v>17.95</v>
      </c>
      <c r="J38" s="17">
        <v>15.06</v>
      </c>
      <c r="K38" s="18">
        <v>26.47</v>
      </c>
      <c r="L38" s="19">
        <v>25.83</v>
      </c>
      <c r="M38" s="20">
        <v>162140</v>
      </c>
      <c r="N38" s="15">
        <v>5.59</v>
      </c>
      <c r="O38" s="16">
        <v>1180</v>
      </c>
      <c r="P38" s="15">
        <v>13.02</v>
      </c>
      <c r="Q38" s="15">
        <v>11.07</v>
      </c>
      <c r="R38" s="15">
        <v>22.18</v>
      </c>
      <c r="S38" s="15">
        <v>28.86</v>
      </c>
      <c r="T38" s="15">
        <v>24.87</v>
      </c>
      <c r="U38" s="15">
        <v>19.329999999999998</v>
      </c>
      <c r="V38" s="15">
        <v>2.29</v>
      </c>
      <c r="W38" s="15">
        <v>30.47</v>
      </c>
      <c r="X38" s="15">
        <v>25.82</v>
      </c>
      <c r="Y38" s="21">
        <v>22.1</v>
      </c>
    </row>
    <row r="39" spans="1:25" x14ac:dyDescent="0.25">
      <c r="A39" s="193" t="s">
        <v>347</v>
      </c>
      <c r="B39" s="14">
        <v>1203546</v>
      </c>
      <c r="C39" s="15">
        <v>36.623544737594038</v>
      </c>
      <c r="D39" s="15">
        <v>21.83</v>
      </c>
      <c r="E39" s="15">
        <v>25.55</v>
      </c>
      <c r="F39" s="15">
        <v>47.379999999999995</v>
      </c>
      <c r="G39" s="16">
        <v>51000</v>
      </c>
      <c r="H39" s="17">
        <v>15.34</v>
      </c>
      <c r="I39" s="17">
        <v>15.26</v>
      </c>
      <c r="J39" s="17">
        <v>13.78</v>
      </c>
      <c r="K39" s="18">
        <v>21.94</v>
      </c>
      <c r="L39" s="19">
        <v>33.68</v>
      </c>
      <c r="M39" s="20">
        <v>1265209</v>
      </c>
      <c r="N39" s="15">
        <v>4.87</v>
      </c>
      <c r="O39" s="16">
        <v>1380</v>
      </c>
      <c r="P39" s="15">
        <v>10.98</v>
      </c>
      <c r="Q39" s="15">
        <v>5.92</v>
      </c>
      <c r="R39" s="15">
        <v>12.64</v>
      </c>
      <c r="S39" s="15">
        <v>30.14</v>
      </c>
      <c r="T39" s="15">
        <v>40.31</v>
      </c>
      <c r="U39" s="15">
        <v>20.9</v>
      </c>
      <c r="V39" s="15">
        <v>0.5</v>
      </c>
      <c r="W39" s="15">
        <v>28.93</v>
      </c>
      <c r="X39" s="15">
        <v>22.07</v>
      </c>
      <c r="Y39" s="21">
        <v>27.59</v>
      </c>
    </row>
    <row r="40" spans="1:25" x14ac:dyDescent="0.25">
      <c r="A40" s="193" t="s">
        <v>348</v>
      </c>
      <c r="B40" s="14">
        <v>252644</v>
      </c>
      <c r="C40" s="15">
        <v>31.842323505020026</v>
      </c>
      <c r="D40" s="15">
        <v>22.02</v>
      </c>
      <c r="E40" s="15">
        <v>21.06</v>
      </c>
      <c r="F40" s="15">
        <v>43.08</v>
      </c>
      <c r="G40" s="16">
        <v>34350</v>
      </c>
      <c r="H40" s="17">
        <v>22.35</v>
      </c>
      <c r="I40" s="17">
        <v>22.8</v>
      </c>
      <c r="J40" s="17">
        <v>14.7</v>
      </c>
      <c r="K40" s="18">
        <v>22.18</v>
      </c>
      <c r="L40" s="19">
        <v>17.97</v>
      </c>
      <c r="M40" s="20">
        <v>279735</v>
      </c>
      <c r="N40" s="15">
        <v>9.68</v>
      </c>
      <c r="O40" s="16">
        <v>845</v>
      </c>
      <c r="P40" s="15">
        <v>33.76</v>
      </c>
      <c r="Q40" s="15">
        <v>23.68</v>
      </c>
      <c r="R40" s="15">
        <v>18.649999999999999</v>
      </c>
      <c r="S40" s="15">
        <v>16.309999999999999</v>
      </c>
      <c r="T40" s="15">
        <v>7.6</v>
      </c>
      <c r="U40" s="15">
        <v>44.05</v>
      </c>
      <c r="V40" s="15">
        <v>12.45</v>
      </c>
      <c r="W40" s="15">
        <v>15.49</v>
      </c>
      <c r="X40" s="15">
        <v>15.35</v>
      </c>
      <c r="Y40" s="21">
        <v>12.66</v>
      </c>
    </row>
    <row r="41" spans="1:25" x14ac:dyDescent="0.25">
      <c r="A41" s="193" t="s">
        <v>349</v>
      </c>
      <c r="B41" s="14">
        <v>3458547</v>
      </c>
      <c r="C41" s="15">
        <v>46.443292483217995</v>
      </c>
      <c r="D41" s="15">
        <v>21.86</v>
      </c>
      <c r="E41" s="15">
        <v>26.94</v>
      </c>
      <c r="F41" s="15">
        <v>48.8</v>
      </c>
      <c r="G41" s="16">
        <v>48000</v>
      </c>
      <c r="H41" s="17">
        <v>18.489999999999998</v>
      </c>
      <c r="I41" s="17">
        <v>15.94</v>
      </c>
      <c r="J41" s="17">
        <v>13.07</v>
      </c>
      <c r="K41" s="18">
        <v>19.21</v>
      </c>
      <c r="L41" s="19">
        <v>33.29</v>
      </c>
      <c r="M41" s="20">
        <v>3642990</v>
      </c>
      <c r="N41" s="15">
        <v>5.0599999999999996</v>
      </c>
      <c r="O41" s="16">
        <v>1310</v>
      </c>
      <c r="P41" s="15">
        <v>16.73</v>
      </c>
      <c r="Q41" s="15">
        <v>10.59</v>
      </c>
      <c r="R41" s="15">
        <v>11.59</v>
      </c>
      <c r="S41" s="15">
        <v>18.670000000000002</v>
      </c>
      <c r="T41" s="15">
        <v>42.42</v>
      </c>
      <c r="U41" s="15">
        <v>11.4</v>
      </c>
      <c r="V41" s="15">
        <v>1.1000000000000001</v>
      </c>
      <c r="W41" s="15">
        <v>25.41</v>
      </c>
      <c r="X41" s="15">
        <v>18.190000000000001</v>
      </c>
      <c r="Y41" s="21">
        <v>43.9</v>
      </c>
    </row>
    <row r="42" spans="1:25" x14ac:dyDescent="0.25">
      <c r="A42" s="193" t="s">
        <v>350</v>
      </c>
      <c r="B42" s="14">
        <v>1397697</v>
      </c>
      <c r="C42" s="15">
        <v>34.542193242448064</v>
      </c>
      <c r="D42" s="15">
        <v>22.63</v>
      </c>
      <c r="E42" s="15">
        <v>21.74</v>
      </c>
      <c r="F42" s="15">
        <v>44.37</v>
      </c>
      <c r="G42" s="16">
        <v>37000</v>
      </c>
      <c r="H42" s="17">
        <v>18.98</v>
      </c>
      <c r="I42" s="17">
        <v>21.28</v>
      </c>
      <c r="J42" s="17">
        <v>19.059999999999999</v>
      </c>
      <c r="K42" s="18">
        <v>21.89</v>
      </c>
      <c r="L42" s="19">
        <v>18.78</v>
      </c>
      <c r="M42" s="20">
        <v>1527431</v>
      </c>
      <c r="N42" s="15">
        <v>8.49</v>
      </c>
      <c r="O42" s="16">
        <v>930</v>
      </c>
      <c r="P42" s="15">
        <v>32.450000000000003</v>
      </c>
      <c r="Q42" s="15">
        <v>20.37</v>
      </c>
      <c r="R42" s="15">
        <v>17.18</v>
      </c>
      <c r="S42" s="15">
        <v>18.3</v>
      </c>
      <c r="T42" s="15">
        <v>11.7</v>
      </c>
      <c r="U42" s="15">
        <v>38.659999999999997</v>
      </c>
      <c r="V42" s="15">
        <v>11.91</v>
      </c>
      <c r="W42" s="15">
        <v>11.78</v>
      </c>
      <c r="X42" s="15">
        <v>22.77</v>
      </c>
      <c r="Y42" s="21">
        <v>14.88</v>
      </c>
    </row>
    <row r="43" spans="1:25" x14ac:dyDescent="0.25">
      <c r="A43" s="193" t="s">
        <v>351</v>
      </c>
      <c r="B43" s="14">
        <v>128182</v>
      </c>
      <c r="C43" s="15">
        <v>39.620921053038288</v>
      </c>
      <c r="D43" s="15">
        <v>22.89</v>
      </c>
      <c r="E43" s="15">
        <v>15.21</v>
      </c>
      <c r="F43" s="15">
        <v>38.1</v>
      </c>
      <c r="G43" s="16">
        <v>37600</v>
      </c>
      <c r="H43" s="17">
        <v>16.09</v>
      </c>
      <c r="I43" s="17">
        <v>19.91</v>
      </c>
      <c r="J43" s="17">
        <v>21.51</v>
      </c>
      <c r="K43" s="18">
        <v>23.76</v>
      </c>
      <c r="L43" s="19">
        <v>18.73</v>
      </c>
      <c r="M43" s="20">
        <v>141600</v>
      </c>
      <c r="N43" s="15">
        <v>9.48</v>
      </c>
      <c r="O43" s="16">
        <v>810</v>
      </c>
      <c r="P43" s="15">
        <v>30.94</v>
      </c>
      <c r="Q43" s="15">
        <v>27.95</v>
      </c>
      <c r="R43" s="15">
        <v>16.32</v>
      </c>
      <c r="S43" s="15">
        <v>16.38</v>
      </c>
      <c r="T43" s="15">
        <v>8.41</v>
      </c>
      <c r="U43" s="15">
        <v>20.329999999999998</v>
      </c>
      <c r="V43" s="15">
        <v>3.93</v>
      </c>
      <c r="W43" s="15">
        <v>12.01</v>
      </c>
      <c r="X43" s="15">
        <v>24.29</v>
      </c>
      <c r="Y43" s="21">
        <v>39.44</v>
      </c>
    </row>
    <row r="44" spans="1:25" x14ac:dyDescent="0.25">
      <c r="A44" s="193" t="s">
        <v>352</v>
      </c>
      <c r="B44" s="14">
        <v>1608507</v>
      </c>
      <c r="C44" s="15">
        <v>34.004096540349273</v>
      </c>
      <c r="D44" s="15">
        <v>19.82</v>
      </c>
      <c r="E44" s="15">
        <v>21.35</v>
      </c>
      <c r="F44" s="15">
        <v>41.17</v>
      </c>
      <c r="G44" s="16">
        <v>34100</v>
      </c>
      <c r="H44" s="17">
        <v>21.32</v>
      </c>
      <c r="I44" s="17">
        <v>22.42</v>
      </c>
      <c r="J44" s="17">
        <v>17.809999999999999</v>
      </c>
      <c r="K44" s="18">
        <v>22.29</v>
      </c>
      <c r="L44" s="19">
        <v>16.170000000000002</v>
      </c>
      <c r="M44" s="20">
        <v>1712180</v>
      </c>
      <c r="N44" s="15">
        <v>6.06</v>
      </c>
      <c r="O44" s="16">
        <v>815</v>
      </c>
      <c r="P44" s="15">
        <v>37.979999999999997</v>
      </c>
      <c r="Q44" s="15">
        <v>30.03</v>
      </c>
      <c r="R44" s="15">
        <v>15.8</v>
      </c>
      <c r="S44" s="15">
        <v>10.050000000000001</v>
      </c>
      <c r="T44" s="15">
        <v>6.15</v>
      </c>
      <c r="U44" s="15">
        <v>37.020000000000003</v>
      </c>
      <c r="V44" s="15">
        <v>2.57</v>
      </c>
      <c r="W44" s="15">
        <v>20.59</v>
      </c>
      <c r="X44" s="15">
        <v>23.23</v>
      </c>
      <c r="Y44" s="21">
        <v>16.59</v>
      </c>
    </row>
    <row r="45" spans="1:25" x14ac:dyDescent="0.25">
      <c r="A45" s="193" t="s">
        <v>353</v>
      </c>
      <c r="B45" s="14">
        <v>519605</v>
      </c>
      <c r="C45" s="15">
        <v>34.752560936785194</v>
      </c>
      <c r="D45" s="15">
        <v>20.51</v>
      </c>
      <c r="E45" s="15">
        <v>20.010000000000002</v>
      </c>
      <c r="F45" s="15">
        <v>40.520000000000003</v>
      </c>
      <c r="G45" s="16">
        <v>35000</v>
      </c>
      <c r="H45" s="17">
        <v>20.23</v>
      </c>
      <c r="I45" s="17">
        <v>22.08</v>
      </c>
      <c r="J45" s="17">
        <v>19.09</v>
      </c>
      <c r="K45" s="18">
        <v>22.4</v>
      </c>
      <c r="L45" s="19">
        <v>16.2</v>
      </c>
      <c r="M45" s="20">
        <v>571591</v>
      </c>
      <c r="N45" s="15">
        <v>9.09</v>
      </c>
      <c r="O45" s="16">
        <v>805</v>
      </c>
      <c r="P45" s="15">
        <v>42.17</v>
      </c>
      <c r="Q45" s="15">
        <v>28.73</v>
      </c>
      <c r="R45" s="15">
        <v>15.61</v>
      </c>
      <c r="S45" s="15">
        <v>9.5299999999999994</v>
      </c>
      <c r="T45" s="15">
        <v>3.95</v>
      </c>
      <c r="U45" s="15">
        <v>49.49</v>
      </c>
      <c r="V45" s="15">
        <v>6.66</v>
      </c>
      <c r="W45" s="15">
        <v>11.82</v>
      </c>
      <c r="X45" s="15">
        <v>20.67</v>
      </c>
      <c r="Y45" s="21">
        <v>11.36</v>
      </c>
    </row>
    <row r="46" spans="1:25" x14ac:dyDescent="0.25">
      <c r="A46" s="193" t="s">
        <v>354</v>
      </c>
      <c r="B46" s="14">
        <v>610608</v>
      </c>
      <c r="C46" s="15">
        <v>37.020994861024548</v>
      </c>
      <c r="D46" s="15">
        <v>22.59</v>
      </c>
      <c r="E46" s="15">
        <v>24.07</v>
      </c>
      <c r="F46" s="15">
        <v>46.66</v>
      </c>
      <c r="G46" s="16">
        <v>44700</v>
      </c>
      <c r="H46" s="17">
        <v>16.29</v>
      </c>
      <c r="I46" s="17">
        <v>16.559999999999999</v>
      </c>
      <c r="J46" s="17">
        <v>17.399999999999999</v>
      </c>
      <c r="K46" s="18">
        <v>24.05</v>
      </c>
      <c r="L46" s="19">
        <v>25.71</v>
      </c>
      <c r="M46" s="20">
        <v>642194</v>
      </c>
      <c r="N46" s="15">
        <v>4.92</v>
      </c>
      <c r="O46" s="16">
        <v>1200</v>
      </c>
      <c r="P46" s="15">
        <v>12.97</v>
      </c>
      <c r="Q46" s="15">
        <v>13.68</v>
      </c>
      <c r="R46" s="15">
        <v>16.16</v>
      </c>
      <c r="S46" s="15">
        <v>29.33</v>
      </c>
      <c r="T46" s="15">
        <v>27.87</v>
      </c>
      <c r="U46" s="15">
        <v>34.26</v>
      </c>
      <c r="V46" s="15">
        <v>4.43</v>
      </c>
      <c r="W46" s="15">
        <v>17.829999999999998</v>
      </c>
      <c r="X46" s="15">
        <v>20.89</v>
      </c>
      <c r="Y46" s="21">
        <v>22.59</v>
      </c>
    </row>
    <row r="47" spans="1:25" x14ac:dyDescent="0.25">
      <c r="A47" s="193" t="s">
        <v>355</v>
      </c>
      <c r="B47" s="14">
        <v>1604257</v>
      </c>
      <c r="C47" s="15">
        <v>31.33779623537869</v>
      </c>
      <c r="D47" s="15">
        <v>20.93</v>
      </c>
      <c r="E47" s="15">
        <v>24.15</v>
      </c>
      <c r="F47" s="15">
        <v>45.08</v>
      </c>
      <c r="G47" s="16">
        <v>37000</v>
      </c>
      <c r="H47" s="17">
        <v>20.25</v>
      </c>
      <c r="I47" s="17">
        <v>20.6</v>
      </c>
      <c r="J47" s="17">
        <v>16.899999999999999</v>
      </c>
      <c r="K47" s="18">
        <v>21.71</v>
      </c>
      <c r="L47" s="19">
        <v>20.53</v>
      </c>
      <c r="M47" s="20">
        <v>1712161</v>
      </c>
      <c r="N47" s="15">
        <v>6.3</v>
      </c>
      <c r="O47" s="16">
        <v>950</v>
      </c>
      <c r="P47" s="15">
        <v>27.76</v>
      </c>
      <c r="Q47" s="15">
        <v>23.03</v>
      </c>
      <c r="R47" s="15">
        <v>17.989999999999998</v>
      </c>
      <c r="S47" s="15">
        <v>17.18</v>
      </c>
      <c r="T47" s="15">
        <v>14.04</v>
      </c>
      <c r="U47" s="15">
        <v>37.33</v>
      </c>
      <c r="V47" s="15">
        <v>2.83</v>
      </c>
      <c r="W47" s="15">
        <v>22.33</v>
      </c>
      <c r="X47" s="15">
        <v>18.100000000000001</v>
      </c>
      <c r="Y47" s="21">
        <v>19.399999999999999</v>
      </c>
    </row>
    <row r="48" spans="1:25" x14ac:dyDescent="0.25">
      <c r="A48" s="193" t="s">
        <v>356</v>
      </c>
      <c r="B48" s="14">
        <v>156150</v>
      </c>
      <c r="C48" s="15">
        <v>38.349321426992617</v>
      </c>
      <c r="D48" s="15">
        <v>23.73</v>
      </c>
      <c r="E48" s="15">
        <v>21.58</v>
      </c>
      <c r="F48" s="15">
        <v>45.31</v>
      </c>
      <c r="G48" s="16">
        <v>36300</v>
      </c>
      <c r="H48" s="17">
        <v>21.33</v>
      </c>
      <c r="I48" s="17">
        <v>19.21</v>
      </c>
      <c r="J48" s="17">
        <v>15.44</v>
      </c>
      <c r="K48" s="18">
        <v>20.28</v>
      </c>
      <c r="L48" s="19">
        <v>23.74</v>
      </c>
      <c r="M48" s="20">
        <v>171998</v>
      </c>
      <c r="N48" s="15">
        <v>9.2100000000000009</v>
      </c>
      <c r="O48" s="16">
        <v>1030</v>
      </c>
      <c r="P48" s="15">
        <v>19.89</v>
      </c>
      <c r="Q48" s="15">
        <v>16.239999999999998</v>
      </c>
      <c r="R48" s="15">
        <v>23.02</v>
      </c>
      <c r="S48" s="15">
        <v>22.46</v>
      </c>
      <c r="T48" s="15">
        <v>18.399999999999999</v>
      </c>
      <c r="U48" s="15">
        <v>16.32</v>
      </c>
      <c r="V48" s="15">
        <v>0.46</v>
      </c>
      <c r="W48" s="15">
        <v>42.55</v>
      </c>
      <c r="X48" s="15">
        <v>18.29</v>
      </c>
      <c r="Y48" s="21">
        <v>22.38</v>
      </c>
    </row>
    <row r="49" spans="1:25" x14ac:dyDescent="0.25">
      <c r="A49" s="193" t="s">
        <v>357</v>
      </c>
      <c r="B49" s="14">
        <v>586839</v>
      </c>
      <c r="C49" s="15">
        <v>29.699607523602989</v>
      </c>
      <c r="D49" s="15">
        <v>20.96</v>
      </c>
      <c r="E49" s="15">
        <v>22.88</v>
      </c>
      <c r="F49" s="15">
        <v>43.84</v>
      </c>
      <c r="G49" s="16">
        <v>35070</v>
      </c>
      <c r="H49" s="17">
        <v>21.52</v>
      </c>
      <c r="I49" s="17">
        <v>20.48</v>
      </c>
      <c r="J49" s="17">
        <v>18.989999999999998</v>
      </c>
      <c r="K49" s="18">
        <v>21.52</v>
      </c>
      <c r="L49" s="19">
        <v>17.489999999999998</v>
      </c>
      <c r="M49" s="20">
        <v>656147</v>
      </c>
      <c r="N49" s="15">
        <v>10.56</v>
      </c>
      <c r="O49" s="16">
        <v>923</v>
      </c>
      <c r="P49" s="15">
        <v>32.57</v>
      </c>
      <c r="Q49" s="15">
        <v>22.59</v>
      </c>
      <c r="R49" s="15">
        <v>17.13</v>
      </c>
      <c r="S49" s="15">
        <v>14.89</v>
      </c>
      <c r="T49" s="15">
        <v>12.81</v>
      </c>
      <c r="U49" s="15">
        <v>35.909999999999997</v>
      </c>
      <c r="V49" s="15">
        <v>16.010000000000002</v>
      </c>
      <c r="W49" s="15">
        <v>12.81</v>
      </c>
      <c r="X49" s="15">
        <v>21.81</v>
      </c>
      <c r="Y49" s="21">
        <v>13.46</v>
      </c>
    </row>
    <row r="50" spans="1:25" x14ac:dyDescent="0.25">
      <c r="A50" s="193" t="s">
        <v>358</v>
      </c>
      <c r="B50" s="14">
        <v>108714</v>
      </c>
      <c r="C50" s="15">
        <v>30.727269129996071</v>
      </c>
      <c r="D50" s="15">
        <v>22.53</v>
      </c>
      <c r="E50" s="15">
        <v>17.16</v>
      </c>
      <c r="F50" s="15">
        <v>39.69</v>
      </c>
      <c r="G50" s="16">
        <v>35000</v>
      </c>
      <c r="H50" s="17">
        <v>18.309999999999999</v>
      </c>
      <c r="I50" s="17">
        <v>24.31</v>
      </c>
      <c r="J50" s="17">
        <v>22.34</v>
      </c>
      <c r="K50" s="18">
        <v>21.03</v>
      </c>
      <c r="L50" s="19">
        <v>14.02</v>
      </c>
      <c r="M50" s="20">
        <v>119086</v>
      </c>
      <c r="N50" s="15">
        <v>8.7100000000000009</v>
      </c>
      <c r="O50" s="16">
        <v>750</v>
      </c>
      <c r="P50" s="15">
        <v>40.03</v>
      </c>
      <c r="Q50" s="15">
        <v>31.2</v>
      </c>
      <c r="R50" s="15">
        <v>13.25</v>
      </c>
      <c r="S50" s="15">
        <v>11.14</v>
      </c>
      <c r="T50" s="15">
        <v>4.37</v>
      </c>
      <c r="U50" s="15">
        <v>34.299999999999997</v>
      </c>
      <c r="V50" s="15">
        <v>5.53</v>
      </c>
      <c r="W50" s="15">
        <v>14.19</v>
      </c>
      <c r="X50" s="15">
        <v>24.71</v>
      </c>
      <c r="Y50" s="21">
        <v>21.28</v>
      </c>
    </row>
    <row r="51" spans="1:25" x14ac:dyDescent="0.25">
      <c r="A51" s="193" t="s">
        <v>359</v>
      </c>
      <c r="B51" s="14">
        <v>886962</v>
      </c>
      <c r="C51" s="15">
        <v>33.410541232521339</v>
      </c>
      <c r="D51" s="15">
        <v>20.95</v>
      </c>
      <c r="E51" s="15">
        <v>21.5</v>
      </c>
      <c r="F51" s="15">
        <v>42.45</v>
      </c>
      <c r="G51" s="16">
        <v>37000</v>
      </c>
      <c r="H51" s="17">
        <v>19.68</v>
      </c>
      <c r="I51" s="17">
        <v>20.3</v>
      </c>
      <c r="J51" s="17">
        <v>19.3</v>
      </c>
      <c r="K51" s="18">
        <v>24.06</v>
      </c>
      <c r="L51" s="19">
        <v>16.649999999999999</v>
      </c>
      <c r="M51" s="20">
        <v>975666</v>
      </c>
      <c r="N51" s="15">
        <v>9.09</v>
      </c>
      <c r="O51" s="16">
        <v>902</v>
      </c>
      <c r="P51" s="15">
        <v>33.340000000000003</v>
      </c>
      <c r="Q51" s="15">
        <v>23.77</v>
      </c>
      <c r="R51" s="15">
        <v>16.62</v>
      </c>
      <c r="S51" s="15">
        <v>15.22</v>
      </c>
      <c r="T51" s="15">
        <v>11.05</v>
      </c>
      <c r="U51" s="15">
        <v>39.86</v>
      </c>
      <c r="V51" s="15">
        <v>8.24</v>
      </c>
      <c r="W51" s="15">
        <v>14.82</v>
      </c>
      <c r="X51" s="15">
        <v>22.65</v>
      </c>
      <c r="Y51" s="21">
        <v>14.43</v>
      </c>
    </row>
    <row r="52" spans="1:25" x14ac:dyDescent="0.25">
      <c r="A52" s="193" t="s">
        <v>360</v>
      </c>
      <c r="B52" s="14">
        <v>3804385</v>
      </c>
      <c r="C52" s="15">
        <v>38.100581766249945</v>
      </c>
      <c r="D52" s="15">
        <v>23.45</v>
      </c>
      <c r="E52" s="15">
        <v>22.66</v>
      </c>
      <c r="F52" s="15">
        <v>46.11</v>
      </c>
      <c r="G52" s="16">
        <v>43000</v>
      </c>
      <c r="H52" s="17">
        <v>15.62</v>
      </c>
      <c r="I52" s="17">
        <v>18.28</v>
      </c>
      <c r="J52" s="17">
        <v>17.510000000000002</v>
      </c>
      <c r="K52" s="18">
        <v>24.64</v>
      </c>
      <c r="L52" s="19">
        <v>23.95</v>
      </c>
      <c r="M52" s="20">
        <v>4209714</v>
      </c>
      <c r="N52" s="15">
        <v>9.6300000000000008</v>
      </c>
      <c r="O52" s="16">
        <v>1080</v>
      </c>
      <c r="P52" s="15">
        <v>15.63</v>
      </c>
      <c r="Q52" s="15">
        <v>19.510000000000002</v>
      </c>
      <c r="R52" s="15">
        <v>21.03</v>
      </c>
      <c r="S52" s="15">
        <v>24.13</v>
      </c>
      <c r="T52" s="15">
        <v>19.7</v>
      </c>
      <c r="U52" s="15">
        <v>31.65</v>
      </c>
      <c r="V52" s="15">
        <v>4.51</v>
      </c>
      <c r="W52" s="15">
        <v>12.12</v>
      </c>
      <c r="X52" s="15">
        <v>27.8</v>
      </c>
      <c r="Y52" s="21">
        <v>23.92</v>
      </c>
    </row>
    <row r="53" spans="1:25" x14ac:dyDescent="0.25">
      <c r="A53" s="193" t="s">
        <v>361</v>
      </c>
      <c r="B53" s="14">
        <v>304924</v>
      </c>
      <c r="C53" s="15">
        <v>29.781980633957577</v>
      </c>
      <c r="D53" s="15">
        <v>21.36</v>
      </c>
      <c r="E53" s="15">
        <v>21.15</v>
      </c>
      <c r="F53" s="15">
        <v>42.51</v>
      </c>
      <c r="G53" s="16">
        <v>47000</v>
      </c>
      <c r="H53" s="17">
        <v>14.15</v>
      </c>
      <c r="I53" s="17">
        <v>15.83</v>
      </c>
      <c r="J53" s="17">
        <v>17.670000000000002</v>
      </c>
      <c r="K53" s="18">
        <v>26.59</v>
      </c>
      <c r="L53" s="19">
        <v>25.75</v>
      </c>
      <c r="M53" s="20">
        <v>333423</v>
      </c>
      <c r="N53" s="15">
        <v>8.5500000000000007</v>
      </c>
      <c r="O53" s="16">
        <v>1099</v>
      </c>
      <c r="P53" s="15">
        <v>12.89</v>
      </c>
      <c r="Q53" s="15">
        <v>17.309999999999999</v>
      </c>
      <c r="R53" s="15">
        <v>19.170000000000002</v>
      </c>
      <c r="S53" s="15">
        <v>29.36</v>
      </c>
      <c r="T53" s="15">
        <v>21.26</v>
      </c>
      <c r="U53" s="15">
        <v>33.81</v>
      </c>
      <c r="V53" s="15">
        <v>3.41</v>
      </c>
      <c r="W53" s="15">
        <v>17.45</v>
      </c>
      <c r="X53" s="15">
        <v>21.96</v>
      </c>
      <c r="Y53" s="21">
        <v>23.36</v>
      </c>
    </row>
    <row r="54" spans="1:25" x14ac:dyDescent="0.25">
      <c r="A54" s="193" t="s">
        <v>362</v>
      </c>
      <c r="B54" s="14">
        <v>76472</v>
      </c>
      <c r="C54" s="15">
        <v>29.102588985679329</v>
      </c>
      <c r="D54" s="15">
        <v>25.3</v>
      </c>
      <c r="E54" s="15">
        <v>23.7</v>
      </c>
      <c r="F54" s="15">
        <v>49</v>
      </c>
      <c r="G54" s="16">
        <v>35000</v>
      </c>
      <c r="H54" s="17">
        <v>18.75</v>
      </c>
      <c r="I54" s="17">
        <v>21.56</v>
      </c>
      <c r="J54" s="17">
        <v>18.55</v>
      </c>
      <c r="K54" s="18">
        <v>26.17</v>
      </c>
      <c r="L54" s="19">
        <v>14.97</v>
      </c>
      <c r="M54" s="20">
        <v>80861</v>
      </c>
      <c r="N54" s="15">
        <v>5.43</v>
      </c>
      <c r="O54" s="16">
        <v>960</v>
      </c>
      <c r="P54" s="15">
        <v>20.079999999999998</v>
      </c>
      <c r="Q54" s="15">
        <v>24.5</v>
      </c>
      <c r="R54" s="15">
        <v>23.44</v>
      </c>
      <c r="S54" s="15">
        <v>16.850000000000001</v>
      </c>
      <c r="T54" s="15">
        <v>15.14</v>
      </c>
      <c r="U54" s="15">
        <v>23.8</v>
      </c>
      <c r="V54" s="15">
        <v>6.83</v>
      </c>
      <c r="W54" s="15">
        <v>35.11</v>
      </c>
      <c r="X54" s="15">
        <v>20.73</v>
      </c>
      <c r="Y54" s="21">
        <v>13.54</v>
      </c>
    </row>
    <row r="55" spans="1:25" x14ac:dyDescent="0.25">
      <c r="A55" s="193" t="s">
        <v>363</v>
      </c>
      <c r="B55" s="14">
        <v>1076204</v>
      </c>
      <c r="C55" s="15">
        <v>33.717206363448952</v>
      </c>
      <c r="D55" s="15">
        <v>22.08</v>
      </c>
      <c r="E55" s="15">
        <v>21.51</v>
      </c>
      <c r="F55" s="15">
        <v>43.59</v>
      </c>
      <c r="G55" s="16">
        <v>49400</v>
      </c>
      <c r="H55" s="17">
        <v>14.72</v>
      </c>
      <c r="I55" s="17">
        <v>15.64</v>
      </c>
      <c r="J55" s="17">
        <v>15.71</v>
      </c>
      <c r="K55" s="18">
        <v>22.54</v>
      </c>
      <c r="L55" s="19">
        <v>31.39</v>
      </c>
      <c r="M55" s="20">
        <v>1161878</v>
      </c>
      <c r="N55" s="15">
        <v>7.37</v>
      </c>
      <c r="O55" s="16">
        <v>1260</v>
      </c>
      <c r="P55" s="15">
        <v>18.16</v>
      </c>
      <c r="Q55" s="15">
        <v>13.2</v>
      </c>
      <c r="R55" s="15">
        <v>13.38</v>
      </c>
      <c r="S55" s="15">
        <v>19.920000000000002</v>
      </c>
      <c r="T55" s="15">
        <v>35.35</v>
      </c>
      <c r="U55" s="15">
        <v>36.94</v>
      </c>
      <c r="V55" s="15">
        <v>4.1900000000000004</v>
      </c>
      <c r="W55" s="15">
        <v>10.39</v>
      </c>
      <c r="X55" s="15">
        <v>27.44</v>
      </c>
      <c r="Y55" s="21">
        <v>21.04</v>
      </c>
    </row>
    <row r="56" spans="1:25" x14ac:dyDescent="0.25">
      <c r="A56" s="193" t="s">
        <v>364</v>
      </c>
      <c r="B56" s="14">
        <v>1086190</v>
      </c>
      <c r="C56" s="15">
        <v>37.040005074206867</v>
      </c>
      <c r="D56" s="15">
        <v>23.11</v>
      </c>
      <c r="E56" s="15">
        <v>21.39</v>
      </c>
      <c r="F56" s="15">
        <v>44.5</v>
      </c>
      <c r="G56" s="16">
        <v>52000</v>
      </c>
      <c r="H56" s="17">
        <v>13.27</v>
      </c>
      <c r="I56" s="17">
        <v>15.11</v>
      </c>
      <c r="J56" s="17">
        <v>14.52</v>
      </c>
      <c r="K56" s="18">
        <v>22.45</v>
      </c>
      <c r="L56" s="19">
        <v>34.65</v>
      </c>
      <c r="M56" s="20">
        <v>1145931</v>
      </c>
      <c r="N56" s="15">
        <v>5.21</v>
      </c>
      <c r="O56" s="16">
        <v>1363</v>
      </c>
      <c r="P56" s="15">
        <v>11.61</v>
      </c>
      <c r="Q56" s="15">
        <v>9.51</v>
      </c>
      <c r="R56" s="15">
        <v>13.26</v>
      </c>
      <c r="S56" s="15">
        <v>21.71</v>
      </c>
      <c r="T56" s="15">
        <v>43.91</v>
      </c>
      <c r="U56" s="15">
        <v>30.32</v>
      </c>
      <c r="V56" s="15">
        <v>3.8</v>
      </c>
      <c r="W56" s="15">
        <v>13.06</v>
      </c>
      <c r="X56" s="15">
        <v>23.93</v>
      </c>
      <c r="Y56" s="21">
        <v>28.89</v>
      </c>
    </row>
    <row r="57" spans="1:25" x14ac:dyDescent="0.25">
      <c r="A57" s="193" t="s">
        <v>365</v>
      </c>
      <c r="B57" s="14">
        <v>193087</v>
      </c>
      <c r="C57" s="15">
        <v>26.516419726468353</v>
      </c>
      <c r="D57" s="15">
        <v>16.88</v>
      </c>
      <c r="E57" s="15">
        <v>22.67</v>
      </c>
      <c r="F57" s="15">
        <v>39.549999999999997</v>
      </c>
      <c r="G57" s="16">
        <v>26000</v>
      </c>
      <c r="H57" s="17">
        <v>31.71</v>
      </c>
      <c r="I57" s="17">
        <v>23.98</v>
      </c>
      <c r="J57" s="17">
        <v>14.87</v>
      </c>
      <c r="K57" s="18">
        <v>16.14</v>
      </c>
      <c r="L57" s="19">
        <v>13.3</v>
      </c>
      <c r="M57" s="20">
        <v>211414</v>
      </c>
      <c r="N57" s="15">
        <v>8.67</v>
      </c>
      <c r="O57" s="16">
        <v>730</v>
      </c>
      <c r="P57" s="15">
        <v>55.27</v>
      </c>
      <c r="Q57" s="15">
        <v>26.1</v>
      </c>
      <c r="R57" s="15">
        <v>11.22</v>
      </c>
      <c r="S57" s="15">
        <v>4.51</v>
      </c>
      <c r="T57" s="15">
        <v>2.9</v>
      </c>
      <c r="U57" s="15">
        <v>43.4</v>
      </c>
      <c r="V57" s="15">
        <v>12.96</v>
      </c>
      <c r="W57" s="15">
        <v>16.77</v>
      </c>
      <c r="X57" s="15">
        <v>16.84</v>
      </c>
      <c r="Y57" s="21">
        <v>10.02</v>
      </c>
    </row>
    <row r="58" spans="1:25" x14ac:dyDescent="0.25">
      <c r="A58" s="193" t="s">
        <v>366</v>
      </c>
      <c r="B58" s="14">
        <v>789093</v>
      </c>
      <c r="C58" s="15">
        <v>33.063119231919877</v>
      </c>
      <c r="D58" s="15">
        <v>20.55</v>
      </c>
      <c r="E58" s="15">
        <v>19.18</v>
      </c>
      <c r="F58" s="15">
        <v>39.730000000000004</v>
      </c>
      <c r="G58" s="16">
        <v>39000</v>
      </c>
      <c r="H58" s="17">
        <v>16.850000000000001</v>
      </c>
      <c r="I58" s="17">
        <v>21.07</v>
      </c>
      <c r="J58" s="17">
        <v>19.440000000000001</v>
      </c>
      <c r="K58" s="18">
        <v>23.49</v>
      </c>
      <c r="L58" s="19">
        <v>19.149999999999999</v>
      </c>
      <c r="M58" s="20">
        <v>839040</v>
      </c>
      <c r="N58" s="15">
        <v>5.95</v>
      </c>
      <c r="O58" s="16">
        <v>870</v>
      </c>
      <c r="P58" s="15">
        <v>26.86</v>
      </c>
      <c r="Q58" s="15">
        <v>30.29</v>
      </c>
      <c r="R58" s="15">
        <v>20.91</v>
      </c>
      <c r="S58" s="15">
        <v>14.83</v>
      </c>
      <c r="T58" s="15">
        <v>7.11</v>
      </c>
      <c r="U58" s="15">
        <v>25.01</v>
      </c>
      <c r="V58" s="15">
        <v>1.58</v>
      </c>
      <c r="W58" s="15">
        <v>25.82</v>
      </c>
      <c r="X58" s="15">
        <v>24.05</v>
      </c>
      <c r="Y58" s="21">
        <v>23.54</v>
      </c>
    </row>
    <row r="59" spans="1:25" ht="15.75" thickBot="1" x14ac:dyDescent="0.3">
      <c r="A59" s="194" t="s">
        <v>367</v>
      </c>
      <c r="B59" s="22">
        <v>65764</v>
      </c>
      <c r="C59" s="23">
        <v>28.209637706647904</v>
      </c>
      <c r="D59" s="23">
        <v>22.8</v>
      </c>
      <c r="E59" s="23">
        <v>19.97</v>
      </c>
      <c r="F59" s="23">
        <v>42.769999999999996</v>
      </c>
      <c r="G59" s="24">
        <v>36000</v>
      </c>
      <c r="H59" s="25">
        <v>21.75</v>
      </c>
      <c r="I59" s="25">
        <v>21.45</v>
      </c>
      <c r="J59" s="25">
        <v>13.63</v>
      </c>
      <c r="K59" s="26">
        <v>24.68</v>
      </c>
      <c r="L59" s="27">
        <v>18.489999999999998</v>
      </c>
      <c r="M59" s="28">
        <v>76031</v>
      </c>
      <c r="N59" s="23">
        <v>13.5</v>
      </c>
      <c r="O59" s="24">
        <v>820</v>
      </c>
      <c r="P59" s="23">
        <v>30.66</v>
      </c>
      <c r="Q59" s="23">
        <v>28.55</v>
      </c>
      <c r="R59" s="23">
        <v>18.190000000000001</v>
      </c>
      <c r="S59" s="23">
        <v>14.14</v>
      </c>
      <c r="T59" s="23">
        <v>8.4499999999999993</v>
      </c>
      <c r="U59" s="23">
        <v>39.229999999999997</v>
      </c>
      <c r="V59" s="23">
        <v>14.48</v>
      </c>
      <c r="W59" s="23">
        <v>16.510000000000002</v>
      </c>
      <c r="X59" s="23">
        <v>18.28</v>
      </c>
      <c r="Y59" s="29">
        <v>11.5</v>
      </c>
    </row>
    <row r="60" spans="1:25" x14ac:dyDescent="0.25">
      <c r="M60" s="31"/>
    </row>
    <row r="61" spans="1:25" x14ac:dyDescent="0.25">
      <c r="A61" s="604" t="s">
        <v>409</v>
      </c>
      <c r="B61" s="604"/>
      <c r="C61" s="604"/>
      <c r="D61" s="604"/>
      <c r="E61" s="604"/>
      <c r="F61" s="604"/>
      <c r="G61" s="604"/>
      <c r="H61" s="604"/>
      <c r="I61" s="604"/>
      <c r="J61" s="604"/>
      <c r="K61" s="604"/>
      <c r="L61" s="604"/>
      <c r="M61" s="604"/>
      <c r="N61" s="604"/>
      <c r="O61" s="604"/>
      <c r="P61" s="604"/>
      <c r="Q61" s="604"/>
      <c r="R61" s="604"/>
      <c r="S61" s="604"/>
      <c r="T61" s="604"/>
      <c r="U61" s="604"/>
      <c r="V61" s="604"/>
      <c r="W61" s="604"/>
      <c r="X61" s="604"/>
      <c r="Y61" s="604"/>
    </row>
    <row r="62" spans="1:25" x14ac:dyDescent="0.25">
      <c r="A62" s="604"/>
      <c r="B62" s="604"/>
      <c r="C62" s="604"/>
      <c r="D62" s="604"/>
      <c r="E62" s="604"/>
      <c r="F62" s="604"/>
      <c r="G62" s="604"/>
      <c r="H62" s="604"/>
      <c r="I62" s="604"/>
      <c r="J62" s="604"/>
      <c r="K62" s="604"/>
      <c r="L62" s="604"/>
      <c r="M62" s="604"/>
      <c r="N62" s="604"/>
      <c r="O62" s="604"/>
      <c r="P62" s="604"/>
      <c r="Q62" s="604"/>
      <c r="R62" s="604"/>
      <c r="S62" s="604"/>
      <c r="T62" s="604"/>
      <c r="U62" s="604"/>
      <c r="V62" s="604"/>
      <c r="W62" s="604"/>
      <c r="X62" s="604"/>
      <c r="Y62" s="604"/>
    </row>
    <row r="63" spans="1:25" x14ac:dyDescent="0.25">
      <c r="A63" s="605" t="s">
        <v>375</v>
      </c>
      <c r="B63" s="605"/>
      <c r="C63" s="605"/>
      <c r="D63" s="605"/>
      <c r="E63" s="605"/>
      <c r="F63" s="605"/>
      <c r="G63" s="605"/>
      <c r="H63" s="605"/>
      <c r="I63" s="605"/>
      <c r="J63" s="605"/>
      <c r="K63" s="605"/>
      <c r="L63" s="605"/>
      <c r="M63" s="605"/>
      <c r="N63" s="605"/>
      <c r="O63" s="605"/>
    </row>
  </sheetData>
  <mergeCells count="16">
    <mergeCell ref="A63:O63"/>
    <mergeCell ref="A1:J1"/>
    <mergeCell ref="A5:A7"/>
    <mergeCell ref="B5:L5"/>
    <mergeCell ref="M5:Y5"/>
    <mergeCell ref="B6:B7"/>
    <mergeCell ref="C6:C7"/>
    <mergeCell ref="D6:F6"/>
    <mergeCell ref="G6:G7"/>
    <mergeCell ref="H6:L6"/>
    <mergeCell ref="M6:M7"/>
    <mergeCell ref="N6:N7"/>
    <mergeCell ref="O6:O7"/>
    <mergeCell ref="P6:T6"/>
    <mergeCell ref="U6:Y6"/>
    <mergeCell ref="A61:Y62"/>
  </mergeCells>
  <hyperlinks>
    <hyperlink ref="A2" location="'Appendix Table Menu'!A1" display="'Appendix Table Menu'!A1" xr:uid="{F11A6415-C47C-4C04-B3EB-791B291DE81B}"/>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BE54-6AB5-41D2-B69C-ECBF32E3E579}">
  <sheetPr>
    <tabColor rgb="FF806000"/>
  </sheetPr>
  <dimension ref="A1:U61"/>
  <sheetViews>
    <sheetView workbookViewId="0">
      <selection activeCell="W9" sqref="W9"/>
    </sheetView>
  </sheetViews>
  <sheetFormatPr defaultRowHeight="15" x14ac:dyDescent="0.25"/>
  <cols>
    <col min="1" max="1" width="25" customWidth="1"/>
    <col min="2" max="6" width="9.85546875" customWidth="1"/>
    <col min="7" max="7" width="10.140625" customWidth="1"/>
    <col min="8" max="11" width="9.85546875" customWidth="1"/>
    <col min="12" max="12" width="10.140625" customWidth="1"/>
    <col min="13" max="21" width="9.85546875" customWidth="1"/>
  </cols>
  <sheetData>
    <row r="1" spans="1:21" ht="21" x14ac:dyDescent="0.35">
      <c r="A1" s="389" t="s">
        <v>410</v>
      </c>
      <c r="B1" s="196"/>
      <c r="C1" s="196"/>
      <c r="D1" s="196"/>
      <c r="E1" s="196"/>
      <c r="F1" s="196"/>
      <c r="G1" s="196"/>
      <c r="H1" s="196"/>
      <c r="I1" s="196"/>
    </row>
    <row r="2" spans="1:21" x14ac:dyDescent="0.25">
      <c r="A2" s="370" t="s">
        <v>71</v>
      </c>
    </row>
    <row r="3" spans="1:21" x14ac:dyDescent="0.25">
      <c r="A3" s="47"/>
      <c r="U3" t="s">
        <v>5</v>
      </c>
    </row>
    <row r="4" spans="1:21" ht="15.75" thickBot="1" x14ac:dyDescent="0.3">
      <c r="A4" t="s">
        <v>411</v>
      </c>
    </row>
    <row r="5" spans="1:21" ht="14.45" customHeight="1" x14ac:dyDescent="0.25">
      <c r="A5" s="670" t="s">
        <v>303</v>
      </c>
      <c r="B5" s="653">
        <v>2009</v>
      </c>
      <c r="C5" s="654"/>
      <c r="D5" s="654"/>
      <c r="E5" s="654"/>
      <c r="F5" s="655"/>
      <c r="G5" s="653">
        <v>2014</v>
      </c>
      <c r="H5" s="654"/>
      <c r="I5" s="654"/>
      <c r="J5" s="654"/>
      <c r="K5" s="655"/>
      <c r="L5" s="653">
        <v>2019</v>
      </c>
      <c r="M5" s="654"/>
      <c r="N5" s="654"/>
      <c r="O5" s="654"/>
      <c r="P5" s="655"/>
      <c r="Q5" s="653" t="s">
        <v>412</v>
      </c>
      <c r="R5" s="654"/>
      <c r="S5" s="654"/>
      <c r="T5" s="654"/>
      <c r="U5" s="672"/>
    </row>
    <row r="6" spans="1:21" ht="30.75" thickBot="1" x14ac:dyDescent="0.3">
      <c r="A6" s="671"/>
      <c r="B6" s="217" t="s">
        <v>200</v>
      </c>
      <c r="C6" s="218" t="s">
        <v>401</v>
      </c>
      <c r="D6" s="218" t="s">
        <v>402</v>
      </c>
      <c r="E6" s="218" t="s">
        <v>413</v>
      </c>
      <c r="F6" s="219" t="s">
        <v>204</v>
      </c>
      <c r="G6" s="217" t="s">
        <v>200</v>
      </c>
      <c r="H6" s="218" t="s">
        <v>401</v>
      </c>
      <c r="I6" s="218" t="s">
        <v>402</v>
      </c>
      <c r="J6" s="218" t="s">
        <v>413</v>
      </c>
      <c r="K6" s="219" t="s">
        <v>204</v>
      </c>
      <c r="L6" s="217" t="s">
        <v>200</v>
      </c>
      <c r="M6" s="218" t="s">
        <v>401</v>
      </c>
      <c r="N6" s="218" t="s">
        <v>402</v>
      </c>
      <c r="O6" s="218" t="s">
        <v>413</v>
      </c>
      <c r="P6" s="219" t="s">
        <v>204</v>
      </c>
      <c r="Q6" s="220" t="s">
        <v>200</v>
      </c>
      <c r="R6" s="218" t="s">
        <v>401</v>
      </c>
      <c r="S6" s="218" t="s">
        <v>402</v>
      </c>
      <c r="T6" s="218" t="s">
        <v>413</v>
      </c>
      <c r="U6" s="221" t="s">
        <v>204</v>
      </c>
    </row>
    <row r="7" spans="1:21" x14ac:dyDescent="0.25">
      <c r="A7" s="102" t="s">
        <v>316</v>
      </c>
      <c r="B7" s="103">
        <v>12347</v>
      </c>
      <c r="C7" s="104">
        <v>7813</v>
      </c>
      <c r="D7" s="104">
        <v>7115</v>
      </c>
      <c r="E7" s="104">
        <v>7674</v>
      </c>
      <c r="F7" s="105">
        <v>5799</v>
      </c>
      <c r="G7" s="103">
        <v>12695</v>
      </c>
      <c r="H7" s="104">
        <v>9581</v>
      </c>
      <c r="I7" s="104">
        <v>7322</v>
      </c>
      <c r="J7" s="104">
        <v>7785</v>
      </c>
      <c r="K7" s="105">
        <v>7142</v>
      </c>
      <c r="L7" s="103">
        <v>9773</v>
      </c>
      <c r="M7" s="104">
        <v>7597</v>
      </c>
      <c r="N7" s="104">
        <v>7051</v>
      </c>
      <c r="O7" s="104">
        <v>8803</v>
      </c>
      <c r="P7" s="105">
        <v>12114</v>
      </c>
      <c r="Q7" s="152">
        <v>-2574.3000000000002</v>
      </c>
      <c r="R7" s="149">
        <v>-215.9</v>
      </c>
      <c r="S7" s="149">
        <v>-63.3</v>
      </c>
      <c r="T7" s="149">
        <v>1128.9000000000001</v>
      </c>
      <c r="U7" s="153">
        <v>6314.6</v>
      </c>
    </row>
    <row r="8" spans="1:21" x14ac:dyDescent="0.25">
      <c r="A8" s="107" t="s">
        <v>317</v>
      </c>
      <c r="B8" s="14">
        <v>351</v>
      </c>
      <c r="C8" s="16">
        <v>112</v>
      </c>
      <c r="D8" s="16">
        <v>62</v>
      </c>
      <c r="E8" s="16">
        <v>34</v>
      </c>
      <c r="F8" s="108">
        <v>16</v>
      </c>
      <c r="G8" s="14">
        <v>355</v>
      </c>
      <c r="H8" s="16">
        <v>137</v>
      </c>
      <c r="I8" s="16">
        <v>65</v>
      </c>
      <c r="J8" s="16">
        <v>33</v>
      </c>
      <c r="K8" s="108">
        <v>22</v>
      </c>
      <c r="L8" s="14">
        <v>296</v>
      </c>
      <c r="M8" s="16">
        <v>151</v>
      </c>
      <c r="N8" s="16">
        <v>81</v>
      </c>
      <c r="O8" s="16">
        <v>56</v>
      </c>
      <c r="P8" s="108">
        <v>27</v>
      </c>
      <c r="Q8" s="158">
        <v>-54.9</v>
      </c>
      <c r="R8" s="155">
        <v>38.799999999999997</v>
      </c>
      <c r="S8" s="155">
        <v>19.100000000000001</v>
      </c>
      <c r="T8" s="155">
        <v>22.6</v>
      </c>
      <c r="U8" s="159">
        <v>10.7</v>
      </c>
    </row>
    <row r="9" spans="1:21" x14ac:dyDescent="0.25">
      <c r="A9" s="107" t="s">
        <v>318</v>
      </c>
      <c r="B9" s="14">
        <v>12</v>
      </c>
      <c r="C9" s="16">
        <v>9</v>
      </c>
      <c r="D9" s="16">
        <v>18</v>
      </c>
      <c r="E9" s="16">
        <v>23</v>
      </c>
      <c r="F9" s="108">
        <v>18</v>
      </c>
      <c r="G9" s="14">
        <v>10</v>
      </c>
      <c r="H9" s="16">
        <v>9</v>
      </c>
      <c r="I9" s="16">
        <v>20</v>
      </c>
      <c r="J9" s="16">
        <v>29</v>
      </c>
      <c r="K9" s="108">
        <v>25</v>
      </c>
      <c r="L9" s="14">
        <v>13</v>
      </c>
      <c r="M9" s="16">
        <v>6</v>
      </c>
      <c r="N9" s="16">
        <v>18</v>
      </c>
      <c r="O9" s="16">
        <v>24</v>
      </c>
      <c r="P9" s="108">
        <v>29</v>
      </c>
      <c r="Q9" s="158">
        <v>1.1000000000000001</v>
      </c>
      <c r="R9" s="155">
        <v>-3.2</v>
      </c>
      <c r="S9" s="155">
        <v>-0.7</v>
      </c>
      <c r="T9" s="155">
        <v>0.8</v>
      </c>
      <c r="U9" s="159">
        <v>10.5</v>
      </c>
    </row>
    <row r="10" spans="1:21" x14ac:dyDescent="0.25">
      <c r="A10" s="107" t="s">
        <v>319</v>
      </c>
      <c r="B10" s="14">
        <v>181</v>
      </c>
      <c r="C10" s="16">
        <v>207</v>
      </c>
      <c r="D10" s="16">
        <v>181</v>
      </c>
      <c r="E10" s="16">
        <v>194</v>
      </c>
      <c r="F10" s="108">
        <v>75</v>
      </c>
      <c r="G10" s="14">
        <v>252</v>
      </c>
      <c r="H10" s="16">
        <v>273</v>
      </c>
      <c r="I10" s="16">
        <v>211</v>
      </c>
      <c r="J10" s="16">
        <v>183</v>
      </c>
      <c r="K10" s="108">
        <v>80</v>
      </c>
      <c r="L10" s="14">
        <v>147</v>
      </c>
      <c r="M10" s="16">
        <v>175</v>
      </c>
      <c r="N10" s="16">
        <v>207</v>
      </c>
      <c r="O10" s="16">
        <v>251</v>
      </c>
      <c r="P10" s="108">
        <v>167</v>
      </c>
      <c r="Q10" s="158">
        <v>-34.5</v>
      </c>
      <c r="R10" s="155">
        <v>-31.8</v>
      </c>
      <c r="S10" s="155">
        <v>26.3</v>
      </c>
      <c r="T10" s="155">
        <v>57.6</v>
      </c>
      <c r="U10" s="159">
        <v>91.1</v>
      </c>
    </row>
    <row r="11" spans="1:21" x14ac:dyDescent="0.25">
      <c r="A11" s="107" t="s">
        <v>320</v>
      </c>
      <c r="B11" s="14">
        <v>261</v>
      </c>
      <c r="C11" s="16">
        <v>75</v>
      </c>
      <c r="D11" s="16">
        <v>31</v>
      </c>
      <c r="E11" s="16">
        <v>15</v>
      </c>
      <c r="F11" s="108">
        <v>7</v>
      </c>
      <c r="G11" s="14">
        <v>256</v>
      </c>
      <c r="H11" s="16">
        <v>91</v>
      </c>
      <c r="I11" s="16">
        <v>24</v>
      </c>
      <c r="J11" s="16">
        <v>19</v>
      </c>
      <c r="K11" s="108">
        <v>8</v>
      </c>
      <c r="L11" s="14">
        <v>208</v>
      </c>
      <c r="M11" s="16">
        <v>112</v>
      </c>
      <c r="N11" s="16">
        <v>42</v>
      </c>
      <c r="O11" s="16">
        <v>25</v>
      </c>
      <c r="P11" s="108">
        <v>13</v>
      </c>
      <c r="Q11" s="158">
        <v>-53.2</v>
      </c>
      <c r="R11" s="155">
        <v>37.799999999999997</v>
      </c>
      <c r="S11" s="155">
        <v>10.5</v>
      </c>
      <c r="T11" s="155">
        <v>10.1</v>
      </c>
      <c r="U11" s="159">
        <v>5.5</v>
      </c>
    </row>
    <row r="12" spans="1:21" x14ac:dyDescent="0.25">
      <c r="A12" s="107" t="s">
        <v>321</v>
      </c>
      <c r="B12" s="14">
        <v>577</v>
      </c>
      <c r="C12" s="16">
        <v>477</v>
      </c>
      <c r="D12" s="16">
        <v>847</v>
      </c>
      <c r="E12" s="16">
        <v>1647</v>
      </c>
      <c r="F12" s="108">
        <v>1966</v>
      </c>
      <c r="G12" s="14">
        <v>607</v>
      </c>
      <c r="H12" s="16">
        <v>662</v>
      </c>
      <c r="I12" s="16">
        <v>922</v>
      </c>
      <c r="J12" s="16">
        <v>1560</v>
      </c>
      <c r="K12" s="108">
        <v>2258</v>
      </c>
      <c r="L12" s="14">
        <v>497</v>
      </c>
      <c r="M12" s="16">
        <v>381</v>
      </c>
      <c r="N12" s="16">
        <v>555</v>
      </c>
      <c r="O12" s="16">
        <v>1154</v>
      </c>
      <c r="P12" s="108">
        <v>3483</v>
      </c>
      <c r="Q12" s="158">
        <v>-79.7</v>
      </c>
      <c r="R12" s="155">
        <v>-95.8</v>
      </c>
      <c r="S12" s="155">
        <v>-292.60000000000002</v>
      </c>
      <c r="T12" s="155">
        <v>-492.4</v>
      </c>
      <c r="U12" s="159">
        <v>1517.5</v>
      </c>
    </row>
    <row r="13" spans="1:21" x14ac:dyDescent="0.25">
      <c r="A13" s="107" t="s">
        <v>322</v>
      </c>
      <c r="B13" s="14">
        <v>131</v>
      </c>
      <c r="C13" s="16">
        <v>163</v>
      </c>
      <c r="D13" s="16">
        <v>149</v>
      </c>
      <c r="E13" s="16">
        <v>149</v>
      </c>
      <c r="F13" s="108">
        <v>81</v>
      </c>
      <c r="G13" s="14">
        <v>122</v>
      </c>
      <c r="H13" s="16">
        <v>157</v>
      </c>
      <c r="I13" s="16">
        <v>152</v>
      </c>
      <c r="J13" s="16">
        <v>190</v>
      </c>
      <c r="K13" s="108">
        <v>135</v>
      </c>
      <c r="L13" s="14">
        <v>79</v>
      </c>
      <c r="M13" s="16">
        <v>60</v>
      </c>
      <c r="N13" s="16">
        <v>97</v>
      </c>
      <c r="O13" s="16">
        <v>201</v>
      </c>
      <c r="P13" s="108">
        <v>343</v>
      </c>
      <c r="Q13" s="158">
        <v>-52.1</v>
      </c>
      <c r="R13" s="155">
        <v>-102.5</v>
      </c>
      <c r="S13" s="155">
        <v>-52.2</v>
      </c>
      <c r="T13" s="155">
        <v>51.8</v>
      </c>
      <c r="U13" s="159">
        <v>262.3</v>
      </c>
    </row>
    <row r="14" spans="1:21" x14ac:dyDescent="0.25">
      <c r="A14" s="107" t="s">
        <v>323</v>
      </c>
      <c r="B14" s="14">
        <v>78</v>
      </c>
      <c r="C14" s="16">
        <v>58</v>
      </c>
      <c r="D14" s="16">
        <v>109</v>
      </c>
      <c r="E14" s="16">
        <v>120</v>
      </c>
      <c r="F14" s="108">
        <v>72</v>
      </c>
      <c r="G14" s="14">
        <v>81</v>
      </c>
      <c r="H14" s="16">
        <v>79</v>
      </c>
      <c r="I14" s="16">
        <v>112</v>
      </c>
      <c r="J14" s="16">
        <v>117</v>
      </c>
      <c r="K14" s="108">
        <v>82</v>
      </c>
      <c r="L14" s="14">
        <v>82</v>
      </c>
      <c r="M14" s="16">
        <v>65</v>
      </c>
      <c r="N14" s="16">
        <v>95</v>
      </c>
      <c r="O14" s="16">
        <v>125</v>
      </c>
      <c r="P14" s="108">
        <v>136</v>
      </c>
      <c r="Q14" s="158">
        <v>3.9</v>
      </c>
      <c r="R14" s="155">
        <v>6.9</v>
      </c>
      <c r="S14" s="155">
        <v>-14.8</v>
      </c>
      <c r="T14" s="155">
        <v>5.6</v>
      </c>
      <c r="U14" s="159">
        <v>63.6</v>
      </c>
    </row>
    <row r="15" spans="1:21" x14ac:dyDescent="0.25">
      <c r="A15" s="107" t="s">
        <v>324</v>
      </c>
      <c r="B15" s="14">
        <v>19</v>
      </c>
      <c r="C15" s="16">
        <v>14</v>
      </c>
      <c r="D15" s="16">
        <v>27</v>
      </c>
      <c r="E15" s="16">
        <v>27</v>
      </c>
      <c r="F15" s="108">
        <v>7</v>
      </c>
      <c r="G15" s="14">
        <v>18</v>
      </c>
      <c r="H15" s="16">
        <v>21</v>
      </c>
      <c r="I15" s="16">
        <v>28</v>
      </c>
      <c r="J15" s="16">
        <v>30</v>
      </c>
      <c r="K15" s="108">
        <v>10</v>
      </c>
      <c r="L15" s="14">
        <v>18</v>
      </c>
      <c r="M15" s="16">
        <v>14</v>
      </c>
      <c r="N15" s="16">
        <v>30</v>
      </c>
      <c r="O15" s="16">
        <v>37</v>
      </c>
      <c r="P15" s="108">
        <v>17</v>
      </c>
      <c r="Q15" s="158">
        <v>-1</v>
      </c>
      <c r="R15" s="155">
        <v>-0.8</v>
      </c>
      <c r="S15" s="155">
        <v>2.5</v>
      </c>
      <c r="T15" s="155">
        <v>9.4</v>
      </c>
      <c r="U15" s="159">
        <v>10</v>
      </c>
    </row>
    <row r="16" spans="1:21" x14ac:dyDescent="0.25">
      <c r="A16" s="107" t="s">
        <v>325</v>
      </c>
      <c r="B16" s="14">
        <v>27</v>
      </c>
      <c r="C16" s="16">
        <v>12</v>
      </c>
      <c r="D16" s="16">
        <v>24</v>
      </c>
      <c r="E16" s="16">
        <v>33</v>
      </c>
      <c r="F16" s="108">
        <v>48</v>
      </c>
      <c r="G16" s="14">
        <v>22</v>
      </c>
      <c r="H16" s="16">
        <v>12</v>
      </c>
      <c r="I16" s="16">
        <v>25</v>
      </c>
      <c r="J16" s="16">
        <v>30</v>
      </c>
      <c r="K16" s="108">
        <v>81</v>
      </c>
      <c r="L16" s="14">
        <v>25</v>
      </c>
      <c r="M16" s="16">
        <v>10</v>
      </c>
      <c r="N16" s="16">
        <v>14</v>
      </c>
      <c r="O16" s="16">
        <v>29</v>
      </c>
      <c r="P16" s="108">
        <v>104</v>
      </c>
      <c r="Q16" s="158">
        <v>-1.5</v>
      </c>
      <c r="R16" s="155">
        <v>-2.5</v>
      </c>
      <c r="S16" s="155">
        <v>-10.199999999999999</v>
      </c>
      <c r="T16" s="155">
        <v>-4.5</v>
      </c>
      <c r="U16" s="159">
        <v>56.5</v>
      </c>
    </row>
    <row r="17" spans="1:21" x14ac:dyDescent="0.25">
      <c r="A17" s="107" t="s">
        <v>326</v>
      </c>
      <c r="B17" s="14">
        <v>405</v>
      </c>
      <c r="C17" s="16">
        <v>450</v>
      </c>
      <c r="D17" s="16">
        <v>635</v>
      </c>
      <c r="E17" s="16">
        <v>647</v>
      </c>
      <c r="F17" s="108">
        <v>340</v>
      </c>
      <c r="G17" s="14">
        <v>486</v>
      </c>
      <c r="H17" s="16">
        <v>640</v>
      </c>
      <c r="I17" s="16">
        <v>646</v>
      </c>
      <c r="J17" s="16">
        <v>629</v>
      </c>
      <c r="K17" s="108">
        <v>407</v>
      </c>
      <c r="L17" s="14">
        <v>326</v>
      </c>
      <c r="M17" s="16">
        <v>345</v>
      </c>
      <c r="N17" s="16">
        <v>494</v>
      </c>
      <c r="O17" s="16">
        <v>809</v>
      </c>
      <c r="P17" s="108">
        <v>884</v>
      </c>
      <c r="Q17" s="158">
        <v>-79</v>
      </c>
      <c r="R17" s="155">
        <v>-104.5</v>
      </c>
      <c r="S17" s="155">
        <v>-140.80000000000001</v>
      </c>
      <c r="T17" s="155">
        <v>161.30000000000001</v>
      </c>
      <c r="U17" s="159">
        <v>544.1</v>
      </c>
    </row>
    <row r="18" spans="1:21" x14ac:dyDescent="0.25">
      <c r="A18" s="107" t="s">
        <v>327</v>
      </c>
      <c r="B18" s="14">
        <v>445</v>
      </c>
      <c r="C18" s="16">
        <v>282</v>
      </c>
      <c r="D18" s="16">
        <v>261</v>
      </c>
      <c r="E18" s="16">
        <v>201</v>
      </c>
      <c r="F18" s="108">
        <v>58</v>
      </c>
      <c r="G18" s="14">
        <v>493</v>
      </c>
      <c r="H18" s="16">
        <v>370</v>
      </c>
      <c r="I18" s="16">
        <v>264</v>
      </c>
      <c r="J18" s="16">
        <v>205</v>
      </c>
      <c r="K18" s="108">
        <v>85</v>
      </c>
      <c r="L18" s="14">
        <v>380</v>
      </c>
      <c r="M18" s="16">
        <v>248</v>
      </c>
      <c r="N18" s="16">
        <v>266</v>
      </c>
      <c r="O18" s="16">
        <v>314</v>
      </c>
      <c r="P18" s="108">
        <v>230</v>
      </c>
      <c r="Q18" s="158">
        <v>-65.7</v>
      </c>
      <c r="R18" s="155">
        <v>-33.5</v>
      </c>
      <c r="S18" s="155">
        <v>4.9000000000000004</v>
      </c>
      <c r="T18" s="155">
        <v>112.8</v>
      </c>
      <c r="U18" s="159">
        <v>171.6</v>
      </c>
    </row>
    <row r="19" spans="1:21" x14ac:dyDescent="0.25">
      <c r="A19" s="107" t="s">
        <v>328</v>
      </c>
      <c r="B19" s="14">
        <v>22</v>
      </c>
      <c r="C19" s="16">
        <v>14</v>
      </c>
      <c r="D19" s="16">
        <v>22</v>
      </c>
      <c r="E19" s="16">
        <v>51</v>
      </c>
      <c r="F19" s="108">
        <v>93</v>
      </c>
      <c r="G19" s="14">
        <v>24</v>
      </c>
      <c r="H19" s="16">
        <v>14</v>
      </c>
      <c r="I19" s="16">
        <v>22</v>
      </c>
      <c r="J19" s="16">
        <v>46</v>
      </c>
      <c r="K19" s="108">
        <v>100</v>
      </c>
      <c r="L19" s="14">
        <v>20</v>
      </c>
      <c r="M19" s="16">
        <v>10</v>
      </c>
      <c r="N19" s="16">
        <v>16</v>
      </c>
      <c r="O19" s="16">
        <v>36</v>
      </c>
      <c r="P19" s="108">
        <v>113</v>
      </c>
      <c r="Q19" s="158">
        <v>-2.2999999999999998</v>
      </c>
      <c r="R19" s="155">
        <v>-4.5</v>
      </c>
      <c r="S19" s="155">
        <v>-6.4</v>
      </c>
      <c r="T19" s="155">
        <v>-14.7</v>
      </c>
      <c r="U19" s="159">
        <v>20.399999999999999</v>
      </c>
    </row>
    <row r="20" spans="1:21" x14ac:dyDescent="0.25">
      <c r="A20" s="107" t="s">
        <v>329</v>
      </c>
      <c r="B20" s="14">
        <v>62</v>
      </c>
      <c r="C20" s="16">
        <v>46</v>
      </c>
      <c r="D20" s="16">
        <v>29</v>
      </c>
      <c r="E20" s="16">
        <v>21</v>
      </c>
      <c r="F20" s="108">
        <v>5</v>
      </c>
      <c r="G20" s="14">
        <v>71</v>
      </c>
      <c r="H20" s="16">
        <v>61</v>
      </c>
      <c r="I20" s="16">
        <v>27</v>
      </c>
      <c r="J20" s="16">
        <v>14</v>
      </c>
      <c r="K20" s="108">
        <v>11</v>
      </c>
      <c r="L20" s="14">
        <v>53</v>
      </c>
      <c r="M20" s="16">
        <v>44</v>
      </c>
      <c r="N20" s="16">
        <v>36</v>
      </c>
      <c r="O20" s="16">
        <v>31</v>
      </c>
      <c r="P20" s="108">
        <v>23</v>
      </c>
      <c r="Q20" s="158">
        <v>-9.9</v>
      </c>
      <c r="R20" s="155">
        <v>-1.8</v>
      </c>
      <c r="S20" s="155">
        <v>6.6</v>
      </c>
      <c r="T20" s="155">
        <v>9.6</v>
      </c>
      <c r="U20" s="159">
        <v>17.399999999999999</v>
      </c>
    </row>
    <row r="21" spans="1:21" x14ac:dyDescent="0.25">
      <c r="A21" s="107" t="s">
        <v>330</v>
      </c>
      <c r="B21" s="14">
        <v>459</v>
      </c>
      <c r="C21" s="16">
        <v>315</v>
      </c>
      <c r="D21" s="16">
        <v>340</v>
      </c>
      <c r="E21" s="16">
        <v>297</v>
      </c>
      <c r="F21" s="108">
        <v>189</v>
      </c>
      <c r="G21" s="14">
        <v>472</v>
      </c>
      <c r="H21" s="16">
        <v>379</v>
      </c>
      <c r="I21" s="16">
        <v>324</v>
      </c>
      <c r="J21" s="16">
        <v>293</v>
      </c>
      <c r="K21" s="108">
        <v>230</v>
      </c>
      <c r="L21" s="14">
        <v>416</v>
      </c>
      <c r="M21" s="16">
        <v>295</v>
      </c>
      <c r="N21" s="16">
        <v>311</v>
      </c>
      <c r="O21" s="16">
        <v>325</v>
      </c>
      <c r="P21" s="108">
        <v>356</v>
      </c>
      <c r="Q21" s="158">
        <v>-43.1</v>
      </c>
      <c r="R21" s="155">
        <v>-20.100000000000001</v>
      </c>
      <c r="S21" s="155">
        <v>-29</v>
      </c>
      <c r="T21" s="155">
        <v>27.6</v>
      </c>
      <c r="U21" s="159">
        <v>166.7</v>
      </c>
    </row>
    <row r="22" spans="1:21" x14ac:dyDescent="0.25">
      <c r="A22" s="107" t="s">
        <v>331</v>
      </c>
      <c r="B22" s="14">
        <v>377</v>
      </c>
      <c r="C22" s="16">
        <v>225</v>
      </c>
      <c r="D22" s="16">
        <v>115</v>
      </c>
      <c r="E22" s="16">
        <v>51</v>
      </c>
      <c r="F22" s="108">
        <v>23</v>
      </c>
      <c r="G22" s="14">
        <v>399</v>
      </c>
      <c r="H22" s="16">
        <v>259</v>
      </c>
      <c r="I22" s="16">
        <v>96</v>
      </c>
      <c r="J22" s="16">
        <v>53</v>
      </c>
      <c r="K22" s="108">
        <v>22</v>
      </c>
      <c r="L22" s="14">
        <v>297</v>
      </c>
      <c r="M22" s="16">
        <v>265</v>
      </c>
      <c r="N22" s="16">
        <v>141</v>
      </c>
      <c r="O22" s="16">
        <v>84</v>
      </c>
      <c r="P22" s="108">
        <v>42</v>
      </c>
      <c r="Q22" s="158">
        <v>-79.8</v>
      </c>
      <c r="R22" s="155">
        <v>39.6</v>
      </c>
      <c r="S22" s="155">
        <v>25.7</v>
      </c>
      <c r="T22" s="155">
        <v>33.4</v>
      </c>
      <c r="U22" s="159">
        <v>19.3</v>
      </c>
    </row>
    <row r="23" spans="1:21" x14ac:dyDescent="0.25">
      <c r="A23" s="107" t="s">
        <v>332</v>
      </c>
      <c r="B23" s="14">
        <v>196</v>
      </c>
      <c r="C23" s="16">
        <v>86</v>
      </c>
      <c r="D23" s="16">
        <v>35</v>
      </c>
      <c r="E23" s="16">
        <v>16</v>
      </c>
      <c r="F23" s="108">
        <v>10</v>
      </c>
      <c r="G23" s="14">
        <v>179</v>
      </c>
      <c r="H23" s="16">
        <v>94</v>
      </c>
      <c r="I23" s="16">
        <v>45</v>
      </c>
      <c r="J23" s="16">
        <v>25</v>
      </c>
      <c r="K23" s="108">
        <v>12</v>
      </c>
      <c r="L23" s="14">
        <v>155</v>
      </c>
      <c r="M23" s="16">
        <v>108</v>
      </c>
      <c r="N23" s="16">
        <v>63</v>
      </c>
      <c r="O23" s="16">
        <v>40</v>
      </c>
      <c r="P23" s="108">
        <v>24</v>
      </c>
      <c r="Q23" s="158">
        <v>-41.2</v>
      </c>
      <c r="R23" s="155">
        <v>21.6</v>
      </c>
      <c r="S23" s="155">
        <v>28.1</v>
      </c>
      <c r="T23" s="155">
        <v>24</v>
      </c>
      <c r="U23" s="159">
        <v>13.5</v>
      </c>
    </row>
    <row r="24" spans="1:21" x14ac:dyDescent="0.25">
      <c r="A24" s="107" t="s">
        <v>333</v>
      </c>
      <c r="B24" s="14">
        <v>192</v>
      </c>
      <c r="C24" s="16">
        <v>80</v>
      </c>
      <c r="D24" s="16">
        <v>47</v>
      </c>
      <c r="E24" s="16">
        <v>31</v>
      </c>
      <c r="F24" s="108">
        <v>14</v>
      </c>
      <c r="G24" s="14">
        <v>188</v>
      </c>
      <c r="H24" s="16">
        <v>102</v>
      </c>
      <c r="I24" s="16">
        <v>49</v>
      </c>
      <c r="J24" s="16">
        <v>29</v>
      </c>
      <c r="K24" s="108">
        <v>20</v>
      </c>
      <c r="L24" s="14">
        <v>159</v>
      </c>
      <c r="M24" s="16">
        <v>108</v>
      </c>
      <c r="N24" s="16">
        <v>60</v>
      </c>
      <c r="O24" s="16">
        <v>52</v>
      </c>
      <c r="P24" s="108">
        <v>30</v>
      </c>
      <c r="Q24" s="158">
        <v>-33.4</v>
      </c>
      <c r="R24" s="155">
        <v>27.7</v>
      </c>
      <c r="S24" s="155">
        <v>12.6</v>
      </c>
      <c r="T24" s="155">
        <v>20.399999999999999</v>
      </c>
      <c r="U24" s="159">
        <v>16</v>
      </c>
    </row>
    <row r="25" spans="1:21" x14ac:dyDescent="0.25">
      <c r="A25" s="107" t="s">
        <v>334</v>
      </c>
      <c r="B25" s="14">
        <v>335</v>
      </c>
      <c r="C25" s="16">
        <v>113</v>
      </c>
      <c r="D25" s="16">
        <v>55</v>
      </c>
      <c r="E25" s="16">
        <v>30</v>
      </c>
      <c r="F25" s="108">
        <v>12</v>
      </c>
      <c r="G25" s="14">
        <v>345</v>
      </c>
      <c r="H25" s="16">
        <v>140</v>
      </c>
      <c r="I25" s="16">
        <v>47</v>
      </c>
      <c r="J25" s="16">
        <v>27</v>
      </c>
      <c r="K25" s="108">
        <v>13</v>
      </c>
      <c r="L25" s="14">
        <v>272</v>
      </c>
      <c r="M25" s="16">
        <v>141</v>
      </c>
      <c r="N25" s="16">
        <v>80</v>
      </c>
      <c r="O25" s="16">
        <v>53</v>
      </c>
      <c r="P25" s="108">
        <v>23</v>
      </c>
      <c r="Q25" s="158">
        <v>-62.9</v>
      </c>
      <c r="R25" s="155">
        <v>28.3</v>
      </c>
      <c r="S25" s="155">
        <v>24.5</v>
      </c>
      <c r="T25" s="155">
        <v>23.6</v>
      </c>
      <c r="U25" s="159">
        <v>11.2</v>
      </c>
    </row>
    <row r="26" spans="1:21" x14ac:dyDescent="0.25">
      <c r="A26" s="107" t="s">
        <v>335</v>
      </c>
      <c r="B26" s="14">
        <v>239</v>
      </c>
      <c r="C26" s="16">
        <v>124</v>
      </c>
      <c r="D26" s="16">
        <v>89</v>
      </c>
      <c r="E26" s="16">
        <v>65</v>
      </c>
      <c r="F26" s="108">
        <v>27</v>
      </c>
      <c r="G26" s="14">
        <v>248</v>
      </c>
      <c r="H26" s="16">
        <v>174</v>
      </c>
      <c r="I26" s="16">
        <v>99</v>
      </c>
      <c r="J26" s="16">
        <v>68</v>
      </c>
      <c r="K26" s="108">
        <v>28</v>
      </c>
      <c r="L26" s="14">
        <v>198</v>
      </c>
      <c r="M26" s="16">
        <v>153</v>
      </c>
      <c r="N26" s="16">
        <v>103</v>
      </c>
      <c r="O26" s="16">
        <v>85</v>
      </c>
      <c r="P26" s="108">
        <v>39</v>
      </c>
      <c r="Q26" s="158">
        <v>-40.9</v>
      </c>
      <c r="R26" s="155">
        <v>28.6</v>
      </c>
      <c r="S26" s="155">
        <v>14.7</v>
      </c>
      <c r="T26" s="155">
        <v>19.899999999999999</v>
      </c>
      <c r="U26" s="159">
        <v>11.4</v>
      </c>
    </row>
    <row r="27" spans="1:21" x14ac:dyDescent="0.25">
      <c r="A27" s="107" t="s">
        <v>336</v>
      </c>
      <c r="B27" s="14">
        <v>59</v>
      </c>
      <c r="C27" s="16">
        <v>34</v>
      </c>
      <c r="D27" s="16">
        <v>27</v>
      </c>
      <c r="E27" s="16">
        <v>26</v>
      </c>
      <c r="F27" s="108">
        <v>6</v>
      </c>
      <c r="G27" s="14">
        <v>61</v>
      </c>
      <c r="H27" s="16">
        <v>46</v>
      </c>
      <c r="I27" s="16">
        <v>29</v>
      </c>
      <c r="J27" s="16">
        <v>17</v>
      </c>
      <c r="K27" s="108">
        <v>5</v>
      </c>
      <c r="L27" s="14">
        <v>49</v>
      </c>
      <c r="M27" s="16">
        <v>35</v>
      </c>
      <c r="N27" s="16">
        <v>28</v>
      </c>
      <c r="O27" s="16">
        <v>26</v>
      </c>
      <c r="P27" s="108">
        <v>18</v>
      </c>
      <c r="Q27" s="158">
        <v>-10</v>
      </c>
      <c r="R27" s="155">
        <v>1</v>
      </c>
      <c r="S27" s="155">
        <v>0.3</v>
      </c>
      <c r="T27" s="155">
        <v>-0.4</v>
      </c>
      <c r="U27" s="159">
        <v>12</v>
      </c>
    </row>
    <row r="28" spans="1:21" x14ac:dyDescent="0.25">
      <c r="A28" s="107" t="s">
        <v>337</v>
      </c>
      <c r="B28" s="14">
        <v>109</v>
      </c>
      <c r="C28" s="16">
        <v>73</v>
      </c>
      <c r="D28" s="16">
        <v>126</v>
      </c>
      <c r="E28" s="16">
        <v>219</v>
      </c>
      <c r="F28" s="108">
        <v>177</v>
      </c>
      <c r="G28" s="14">
        <v>101</v>
      </c>
      <c r="H28" s="16">
        <v>83</v>
      </c>
      <c r="I28" s="16">
        <v>129</v>
      </c>
      <c r="J28" s="16">
        <v>218</v>
      </c>
      <c r="K28" s="108">
        <v>238</v>
      </c>
      <c r="L28" s="14">
        <v>90</v>
      </c>
      <c r="M28" s="16">
        <v>55</v>
      </c>
      <c r="N28" s="16">
        <v>103</v>
      </c>
      <c r="O28" s="16">
        <v>197</v>
      </c>
      <c r="P28" s="108">
        <v>329</v>
      </c>
      <c r="Q28" s="158">
        <v>-19.399999999999999</v>
      </c>
      <c r="R28" s="155">
        <v>-18.2</v>
      </c>
      <c r="S28" s="155">
        <v>-23.3</v>
      </c>
      <c r="T28" s="155">
        <v>-21.6</v>
      </c>
      <c r="U28" s="159">
        <v>151.19999999999999</v>
      </c>
    </row>
    <row r="29" spans="1:21" x14ac:dyDescent="0.25">
      <c r="A29" s="107" t="s">
        <v>338</v>
      </c>
      <c r="B29" s="14">
        <v>207</v>
      </c>
      <c r="C29" s="16">
        <v>104</v>
      </c>
      <c r="D29" s="16">
        <v>159</v>
      </c>
      <c r="E29" s="16">
        <v>231</v>
      </c>
      <c r="F29" s="108">
        <v>217</v>
      </c>
      <c r="G29" s="14">
        <v>218</v>
      </c>
      <c r="H29" s="16">
        <v>132</v>
      </c>
      <c r="I29" s="16">
        <v>153</v>
      </c>
      <c r="J29" s="16">
        <v>237</v>
      </c>
      <c r="K29" s="108">
        <v>259</v>
      </c>
      <c r="L29" s="14">
        <v>187</v>
      </c>
      <c r="M29" s="16">
        <v>88</v>
      </c>
      <c r="N29" s="16">
        <v>114</v>
      </c>
      <c r="O29" s="16">
        <v>192</v>
      </c>
      <c r="P29" s="108">
        <v>436</v>
      </c>
      <c r="Q29" s="158">
        <v>-20.5</v>
      </c>
      <c r="R29" s="155">
        <v>-15.7</v>
      </c>
      <c r="S29" s="155">
        <v>-45</v>
      </c>
      <c r="T29" s="155">
        <v>-39.299999999999997</v>
      </c>
      <c r="U29" s="159">
        <v>218.4</v>
      </c>
    </row>
    <row r="30" spans="1:21" x14ac:dyDescent="0.25">
      <c r="A30" s="107" t="s">
        <v>339</v>
      </c>
      <c r="B30" s="14">
        <v>417</v>
      </c>
      <c r="C30" s="16">
        <v>324</v>
      </c>
      <c r="D30" s="16">
        <v>200</v>
      </c>
      <c r="E30" s="16">
        <v>98</v>
      </c>
      <c r="F30" s="108">
        <v>51</v>
      </c>
      <c r="G30" s="14">
        <v>453</v>
      </c>
      <c r="H30" s="16">
        <v>380</v>
      </c>
      <c r="I30" s="16">
        <v>176</v>
      </c>
      <c r="J30" s="16">
        <v>101</v>
      </c>
      <c r="K30" s="108">
        <v>55</v>
      </c>
      <c r="L30" s="14">
        <v>335</v>
      </c>
      <c r="M30" s="16">
        <v>321</v>
      </c>
      <c r="N30" s="16">
        <v>233</v>
      </c>
      <c r="O30" s="16">
        <v>158</v>
      </c>
      <c r="P30" s="108">
        <v>110</v>
      </c>
      <c r="Q30" s="158">
        <v>-81.2</v>
      </c>
      <c r="R30" s="155">
        <v>-2.2999999999999998</v>
      </c>
      <c r="S30" s="155">
        <v>33</v>
      </c>
      <c r="T30" s="155">
        <v>60</v>
      </c>
      <c r="U30" s="159">
        <v>59.1</v>
      </c>
    </row>
    <row r="31" spans="1:21" x14ac:dyDescent="0.25">
      <c r="A31" s="107" t="s">
        <v>340</v>
      </c>
      <c r="B31" s="14">
        <v>163</v>
      </c>
      <c r="C31" s="16">
        <v>121</v>
      </c>
      <c r="D31" s="16">
        <v>111</v>
      </c>
      <c r="E31" s="16">
        <v>101</v>
      </c>
      <c r="F31" s="108">
        <v>54</v>
      </c>
      <c r="G31" s="14">
        <v>163</v>
      </c>
      <c r="H31" s="16">
        <v>159</v>
      </c>
      <c r="I31" s="16">
        <v>118</v>
      </c>
      <c r="J31" s="16">
        <v>111</v>
      </c>
      <c r="K31" s="108">
        <v>63</v>
      </c>
      <c r="L31" s="14">
        <v>137</v>
      </c>
      <c r="M31" s="16">
        <v>103</v>
      </c>
      <c r="N31" s="16">
        <v>122</v>
      </c>
      <c r="O31" s="16">
        <v>138</v>
      </c>
      <c r="P31" s="108">
        <v>134</v>
      </c>
      <c r="Q31" s="158">
        <v>-25.8</v>
      </c>
      <c r="R31" s="155">
        <v>-17.899999999999999</v>
      </c>
      <c r="S31" s="155">
        <v>10.4</v>
      </c>
      <c r="T31" s="155">
        <v>36.700000000000003</v>
      </c>
      <c r="U31" s="159">
        <v>80.2</v>
      </c>
    </row>
    <row r="32" spans="1:21" x14ac:dyDescent="0.25">
      <c r="A32" s="107" t="s">
        <v>341</v>
      </c>
      <c r="B32" s="14">
        <v>201</v>
      </c>
      <c r="C32" s="16">
        <v>62</v>
      </c>
      <c r="D32" s="16">
        <v>42</v>
      </c>
      <c r="E32" s="16">
        <v>24</v>
      </c>
      <c r="F32" s="108">
        <v>7</v>
      </c>
      <c r="G32" s="14">
        <v>207</v>
      </c>
      <c r="H32" s="16">
        <v>78</v>
      </c>
      <c r="I32" s="16">
        <v>36</v>
      </c>
      <c r="J32" s="16">
        <v>22</v>
      </c>
      <c r="K32" s="108">
        <v>7</v>
      </c>
      <c r="L32" s="14">
        <v>176</v>
      </c>
      <c r="M32" s="16">
        <v>91</v>
      </c>
      <c r="N32" s="16">
        <v>53</v>
      </c>
      <c r="O32" s="16">
        <v>24</v>
      </c>
      <c r="P32" s="108">
        <v>14</v>
      </c>
      <c r="Q32" s="158">
        <v>-24.8</v>
      </c>
      <c r="R32" s="155">
        <v>28.1</v>
      </c>
      <c r="S32" s="155">
        <v>11.5</v>
      </c>
      <c r="T32" s="155">
        <v>0</v>
      </c>
      <c r="U32" s="159">
        <v>7.5</v>
      </c>
    </row>
    <row r="33" spans="1:21" x14ac:dyDescent="0.25">
      <c r="A33" s="107" t="s">
        <v>342</v>
      </c>
      <c r="B33" s="14">
        <v>395</v>
      </c>
      <c r="C33" s="16">
        <v>178</v>
      </c>
      <c r="D33" s="16">
        <v>99</v>
      </c>
      <c r="E33" s="16">
        <v>54</v>
      </c>
      <c r="F33" s="108">
        <v>19</v>
      </c>
      <c r="G33" s="14">
        <v>408</v>
      </c>
      <c r="H33" s="16">
        <v>210</v>
      </c>
      <c r="I33" s="16">
        <v>101</v>
      </c>
      <c r="J33" s="16">
        <v>54</v>
      </c>
      <c r="K33" s="108">
        <v>32</v>
      </c>
      <c r="L33" s="14">
        <v>331</v>
      </c>
      <c r="M33" s="16">
        <v>228</v>
      </c>
      <c r="N33" s="16">
        <v>128</v>
      </c>
      <c r="O33" s="16">
        <v>83</v>
      </c>
      <c r="P33" s="108">
        <v>48</v>
      </c>
      <c r="Q33" s="158">
        <v>-64.5</v>
      </c>
      <c r="R33" s="155">
        <v>50.5</v>
      </c>
      <c r="S33" s="155">
        <v>28.9</v>
      </c>
      <c r="T33" s="155">
        <v>29.2</v>
      </c>
      <c r="U33" s="159">
        <v>28.9</v>
      </c>
    </row>
    <row r="34" spans="1:21" x14ac:dyDescent="0.25">
      <c r="A34" s="107" t="s">
        <v>343</v>
      </c>
      <c r="B34" s="14">
        <v>58</v>
      </c>
      <c r="C34" s="16">
        <v>28</v>
      </c>
      <c r="D34" s="16">
        <v>14</v>
      </c>
      <c r="E34" s="16">
        <v>8</v>
      </c>
      <c r="F34" s="108">
        <v>4</v>
      </c>
      <c r="G34" s="14">
        <v>54</v>
      </c>
      <c r="H34" s="16">
        <v>38</v>
      </c>
      <c r="I34" s="16">
        <v>19</v>
      </c>
      <c r="J34" s="16">
        <v>12</v>
      </c>
      <c r="K34" s="108">
        <v>8</v>
      </c>
      <c r="L34" s="14">
        <v>47</v>
      </c>
      <c r="M34" s="16">
        <v>38</v>
      </c>
      <c r="N34" s="16">
        <v>21</v>
      </c>
      <c r="O34" s="16">
        <v>24</v>
      </c>
      <c r="P34" s="108">
        <v>11</v>
      </c>
      <c r="Q34" s="158">
        <v>-10.4</v>
      </c>
      <c r="R34" s="155">
        <v>9.6999999999999993</v>
      </c>
      <c r="S34" s="155">
        <v>7.4</v>
      </c>
      <c r="T34" s="155">
        <v>16.3</v>
      </c>
      <c r="U34" s="159">
        <v>7.3</v>
      </c>
    </row>
    <row r="35" spans="1:21" x14ac:dyDescent="0.25">
      <c r="A35" s="107" t="s">
        <v>344</v>
      </c>
      <c r="B35" s="14">
        <v>129</v>
      </c>
      <c r="C35" s="16">
        <v>58</v>
      </c>
      <c r="D35" s="16">
        <v>30</v>
      </c>
      <c r="E35" s="16">
        <v>15</v>
      </c>
      <c r="F35" s="108">
        <v>7</v>
      </c>
      <c r="G35" s="14">
        <v>122</v>
      </c>
      <c r="H35" s="16">
        <v>70</v>
      </c>
      <c r="I35" s="16">
        <v>31</v>
      </c>
      <c r="J35" s="16">
        <v>24</v>
      </c>
      <c r="K35" s="108">
        <v>9</v>
      </c>
      <c r="L35" s="14">
        <v>89</v>
      </c>
      <c r="M35" s="16">
        <v>74</v>
      </c>
      <c r="N35" s="16">
        <v>49</v>
      </c>
      <c r="O35" s="16">
        <v>34</v>
      </c>
      <c r="P35" s="108">
        <v>20</v>
      </c>
      <c r="Q35" s="158">
        <v>-39.9</v>
      </c>
      <c r="R35" s="155">
        <v>16.3</v>
      </c>
      <c r="S35" s="155">
        <v>19.899999999999999</v>
      </c>
      <c r="T35" s="155">
        <v>18.2</v>
      </c>
      <c r="U35" s="159">
        <v>13</v>
      </c>
    </row>
    <row r="36" spans="1:21" x14ac:dyDescent="0.25">
      <c r="A36" s="107" t="s">
        <v>345</v>
      </c>
      <c r="B36" s="14">
        <v>53</v>
      </c>
      <c r="C36" s="16">
        <v>78</v>
      </c>
      <c r="D36" s="16">
        <v>109</v>
      </c>
      <c r="E36" s="16">
        <v>142</v>
      </c>
      <c r="F36" s="108">
        <v>64</v>
      </c>
      <c r="G36" s="14">
        <v>98</v>
      </c>
      <c r="H36" s="16">
        <v>133</v>
      </c>
      <c r="I36" s="16">
        <v>118</v>
      </c>
      <c r="J36" s="16">
        <v>111</v>
      </c>
      <c r="K36" s="108">
        <v>48</v>
      </c>
      <c r="L36" s="14">
        <v>46</v>
      </c>
      <c r="M36" s="16">
        <v>78</v>
      </c>
      <c r="N36" s="16">
        <v>115</v>
      </c>
      <c r="O36" s="16">
        <v>162</v>
      </c>
      <c r="P36" s="108">
        <v>124</v>
      </c>
      <c r="Q36" s="158">
        <v>-7.2</v>
      </c>
      <c r="R36" s="155">
        <v>0</v>
      </c>
      <c r="S36" s="155">
        <v>5.3</v>
      </c>
      <c r="T36" s="155">
        <v>20</v>
      </c>
      <c r="U36" s="159">
        <v>60.7</v>
      </c>
    </row>
    <row r="37" spans="1:21" x14ac:dyDescent="0.25">
      <c r="A37" s="107" t="s">
        <v>346</v>
      </c>
      <c r="B37" s="14">
        <v>25</v>
      </c>
      <c r="C37" s="16">
        <v>19</v>
      </c>
      <c r="D37" s="16">
        <v>38</v>
      </c>
      <c r="E37" s="16">
        <v>43</v>
      </c>
      <c r="F37" s="108">
        <v>17</v>
      </c>
      <c r="G37" s="14">
        <v>25</v>
      </c>
      <c r="H37" s="16">
        <v>31</v>
      </c>
      <c r="I37" s="16">
        <v>43</v>
      </c>
      <c r="J37" s="16">
        <v>42</v>
      </c>
      <c r="K37" s="108">
        <v>19</v>
      </c>
      <c r="L37" s="14">
        <v>20</v>
      </c>
      <c r="M37" s="16">
        <v>17</v>
      </c>
      <c r="N37" s="16">
        <v>34</v>
      </c>
      <c r="O37" s="16">
        <v>45</v>
      </c>
      <c r="P37" s="108">
        <v>39</v>
      </c>
      <c r="Q37" s="158">
        <v>-5.2</v>
      </c>
      <c r="R37" s="155">
        <v>-1.7</v>
      </c>
      <c r="S37" s="155">
        <v>-3.4</v>
      </c>
      <c r="T37" s="155">
        <v>1.5</v>
      </c>
      <c r="U37" s="159">
        <v>21.8</v>
      </c>
    </row>
    <row r="38" spans="1:21" x14ac:dyDescent="0.25">
      <c r="A38" s="107" t="s">
        <v>347</v>
      </c>
      <c r="B38" s="14">
        <v>143</v>
      </c>
      <c r="C38" s="16">
        <v>89</v>
      </c>
      <c r="D38" s="16">
        <v>222</v>
      </c>
      <c r="E38" s="16">
        <v>410</v>
      </c>
      <c r="F38" s="108">
        <v>271</v>
      </c>
      <c r="G38" s="14">
        <v>141</v>
      </c>
      <c r="H38" s="16">
        <v>118</v>
      </c>
      <c r="I38" s="16">
        <v>246</v>
      </c>
      <c r="J38" s="16">
        <v>402</v>
      </c>
      <c r="K38" s="108">
        <v>312</v>
      </c>
      <c r="L38" s="14">
        <v>135</v>
      </c>
      <c r="M38" s="16">
        <v>73</v>
      </c>
      <c r="N38" s="16">
        <v>156</v>
      </c>
      <c r="O38" s="16">
        <v>371</v>
      </c>
      <c r="P38" s="108">
        <v>497</v>
      </c>
      <c r="Q38" s="158">
        <v>-8.1</v>
      </c>
      <c r="R38" s="155">
        <v>-16.100000000000001</v>
      </c>
      <c r="S38" s="155">
        <v>-66.400000000000006</v>
      </c>
      <c r="T38" s="155">
        <v>-38.6</v>
      </c>
      <c r="U38" s="159">
        <v>225.1</v>
      </c>
    </row>
    <row r="39" spans="1:21" x14ac:dyDescent="0.25">
      <c r="A39" s="107" t="s">
        <v>348</v>
      </c>
      <c r="B39" s="14">
        <v>99</v>
      </c>
      <c r="C39" s="16">
        <v>61</v>
      </c>
      <c r="D39" s="16">
        <v>37</v>
      </c>
      <c r="E39" s="16">
        <v>31</v>
      </c>
      <c r="F39" s="108">
        <v>10</v>
      </c>
      <c r="G39" s="14">
        <v>98</v>
      </c>
      <c r="H39" s="16">
        <v>69</v>
      </c>
      <c r="I39" s="16">
        <v>43</v>
      </c>
      <c r="J39" s="16">
        <v>36</v>
      </c>
      <c r="K39" s="108">
        <v>13</v>
      </c>
      <c r="L39" s="14">
        <v>87</v>
      </c>
      <c r="M39" s="16">
        <v>61</v>
      </c>
      <c r="N39" s="16">
        <v>48</v>
      </c>
      <c r="O39" s="16">
        <v>42</v>
      </c>
      <c r="P39" s="108">
        <v>20</v>
      </c>
      <c r="Q39" s="158">
        <v>-12</v>
      </c>
      <c r="R39" s="155">
        <v>-0.5</v>
      </c>
      <c r="S39" s="155">
        <v>11.4</v>
      </c>
      <c r="T39" s="155">
        <v>11</v>
      </c>
      <c r="U39" s="159">
        <v>9.4</v>
      </c>
    </row>
    <row r="40" spans="1:21" x14ac:dyDescent="0.25">
      <c r="A40" s="107" t="s">
        <v>349</v>
      </c>
      <c r="B40" s="14">
        <v>746</v>
      </c>
      <c r="C40" s="16">
        <v>440</v>
      </c>
      <c r="D40" s="16">
        <v>487</v>
      </c>
      <c r="E40" s="16">
        <v>795</v>
      </c>
      <c r="F40" s="108">
        <v>856</v>
      </c>
      <c r="G40" s="14">
        <v>694</v>
      </c>
      <c r="H40" s="16">
        <v>479</v>
      </c>
      <c r="I40" s="16">
        <v>446</v>
      </c>
      <c r="J40" s="16">
        <v>809</v>
      </c>
      <c r="K40" s="108">
        <v>1059</v>
      </c>
      <c r="L40" s="14">
        <v>590</v>
      </c>
      <c r="M40" s="16">
        <v>373</v>
      </c>
      <c r="N40" s="16">
        <v>409</v>
      </c>
      <c r="O40" s="16">
        <v>658</v>
      </c>
      <c r="P40" s="108">
        <v>1496</v>
      </c>
      <c r="Q40" s="158">
        <v>-155.6</v>
      </c>
      <c r="R40" s="155">
        <v>-66.900000000000006</v>
      </c>
      <c r="S40" s="155">
        <v>-77.8</v>
      </c>
      <c r="T40" s="155">
        <v>-136.5</v>
      </c>
      <c r="U40" s="159">
        <v>639.4</v>
      </c>
    </row>
    <row r="41" spans="1:21" x14ac:dyDescent="0.25">
      <c r="A41" s="107" t="s">
        <v>350</v>
      </c>
      <c r="B41" s="14">
        <v>560</v>
      </c>
      <c r="C41" s="16">
        <v>302</v>
      </c>
      <c r="D41" s="16">
        <v>206</v>
      </c>
      <c r="E41" s="16">
        <v>134</v>
      </c>
      <c r="F41" s="108">
        <v>52</v>
      </c>
      <c r="G41" s="14">
        <v>599</v>
      </c>
      <c r="H41" s="16">
        <v>354</v>
      </c>
      <c r="I41" s="16">
        <v>214</v>
      </c>
      <c r="J41" s="16">
        <v>154</v>
      </c>
      <c r="K41" s="108">
        <v>72</v>
      </c>
      <c r="L41" s="14">
        <v>468</v>
      </c>
      <c r="M41" s="16">
        <v>294</v>
      </c>
      <c r="N41" s="16">
        <v>248</v>
      </c>
      <c r="O41" s="16">
        <v>264</v>
      </c>
      <c r="P41" s="108">
        <v>169</v>
      </c>
      <c r="Q41" s="158">
        <v>-92.5</v>
      </c>
      <c r="R41" s="155">
        <v>-8.5</v>
      </c>
      <c r="S41" s="155">
        <v>42.2</v>
      </c>
      <c r="T41" s="155">
        <v>130.1</v>
      </c>
      <c r="U41" s="159">
        <v>116.5</v>
      </c>
    </row>
    <row r="42" spans="1:21" x14ac:dyDescent="0.25">
      <c r="A42" s="107" t="s">
        <v>351</v>
      </c>
      <c r="B42" s="14">
        <v>56</v>
      </c>
      <c r="C42" s="16">
        <v>22</v>
      </c>
      <c r="D42" s="16">
        <v>11</v>
      </c>
      <c r="E42" s="16">
        <v>5</v>
      </c>
      <c r="F42" s="108">
        <v>2</v>
      </c>
      <c r="G42" s="14">
        <v>52</v>
      </c>
      <c r="H42" s="16">
        <v>26</v>
      </c>
      <c r="I42" s="16">
        <v>16</v>
      </c>
      <c r="J42" s="16">
        <v>12</v>
      </c>
      <c r="K42" s="108">
        <v>13</v>
      </c>
      <c r="L42" s="14">
        <v>42</v>
      </c>
      <c r="M42" s="16">
        <v>38</v>
      </c>
      <c r="N42" s="16">
        <v>22</v>
      </c>
      <c r="O42" s="16">
        <v>22</v>
      </c>
      <c r="P42" s="108">
        <v>11</v>
      </c>
      <c r="Q42" s="158">
        <v>-14.5</v>
      </c>
      <c r="R42" s="155">
        <v>16</v>
      </c>
      <c r="S42" s="155">
        <v>10.8</v>
      </c>
      <c r="T42" s="155">
        <v>17.100000000000001</v>
      </c>
      <c r="U42" s="159">
        <v>9</v>
      </c>
    </row>
    <row r="43" spans="1:21" x14ac:dyDescent="0.25">
      <c r="A43" s="107" t="s">
        <v>352</v>
      </c>
      <c r="B43" s="14">
        <v>782</v>
      </c>
      <c r="C43" s="16">
        <v>404</v>
      </c>
      <c r="D43" s="16">
        <v>204</v>
      </c>
      <c r="E43" s="16">
        <v>105</v>
      </c>
      <c r="F43" s="108">
        <v>40</v>
      </c>
      <c r="G43" s="14">
        <v>813</v>
      </c>
      <c r="H43" s="16">
        <v>480</v>
      </c>
      <c r="I43" s="16">
        <v>189</v>
      </c>
      <c r="J43" s="16">
        <v>103</v>
      </c>
      <c r="K43" s="108">
        <v>50</v>
      </c>
      <c r="L43" s="14">
        <v>618</v>
      </c>
      <c r="M43" s="16">
        <v>489</v>
      </c>
      <c r="N43" s="16">
        <v>257</v>
      </c>
      <c r="O43" s="16">
        <v>163</v>
      </c>
      <c r="P43" s="108">
        <v>100</v>
      </c>
      <c r="Q43" s="158">
        <v>-163.69999999999999</v>
      </c>
      <c r="R43" s="155">
        <v>84.3</v>
      </c>
      <c r="S43" s="155">
        <v>53.5</v>
      </c>
      <c r="T43" s="155">
        <v>58</v>
      </c>
      <c r="U43" s="159">
        <v>60.2</v>
      </c>
    </row>
    <row r="44" spans="1:21" x14ac:dyDescent="0.25">
      <c r="A44" s="107" t="s">
        <v>353</v>
      </c>
      <c r="B44" s="14">
        <v>290</v>
      </c>
      <c r="C44" s="16">
        <v>103</v>
      </c>
      <c r="D44" s="16">
        <v>45</v>
      </c>
      <c r="E44" s="16">
        <v>25</v>
      </c>
      <c r="F44" s="108">
        <v>11</v>
      </c>
      <c r="G44" s="14">
        <v>279</v>
      </c>
      <c r="H44" s="16">
        <v>130</v>
      </c>
      <c r="I44" s="16">
        <v>59</v>
      </c>
      <c r="J44" s="16">
        <v>32</v>
      </c>
      <c r="K44" s="108">
        <v>18</v>
      </c>
      <c r="L44" s="14">
        <v>223</v>
      </c>
      <c r="M44" s="16">
        <v>152</v>
      </c>
      <c r="N44" s="16">
        <v>83</v>
      </c>
      <c r="O44" s="16">
        <v>50</v>
      </c>
      <c r="P44" s="108">
        <v>21</v>
      </c>
      <c r="Q44" s="158">
        <v>-66.599999999999994</v>
      </c>
      <c r="R44" s="155">
        <v>49.1</v>
      </c>
      <c r="S44" s="155">
        <v>37.200000000000003</v>
      </c>
      <c r="T44" s="155">
        <v>25.2</v>
      </c>
      <c r="U44" s="159">
        <v>9.4</v>
      </c>
    </row>
    <row r="45" spans="1:21" x14ac:dyDescent="0.25">
      <c r="A45" s="107" t="s">
        <v>354</v>
      </c>
      <c r="B45" s="14">
        <v>123</v>
      </c>
      <c r="C45" s="16">
        <v>148</v>
      </c>
      <c r="D45" s="16">
        <v>137</v>
      </c>
      <c r="E45" s="16">
        <v>114</v>
      </c>
      <c r="F45" s="108">
        <v>48</v>
      </c>
      <c r="G45" s="14">
        <v>122</v>
      </c>
      <c r="H45" s="16">
        <v>172</v>
      </c>
      <c r="I45" s="16">
        <v>137</v>
      </c>
      <c r="J45" s="16">
        <v>113</v>
      </c>
      <c r="K45" s="108">
        <v>66</v>
      </c>
      <c r="L45" s="14">
        <v>80</v>
      </c>
      <c r="M45" s="16">
        <v>84</v>
      </c>
      <c r="N45" s="16">
        <v>100</v>
      </c>
      <c r="O45" s="16">
        <v>181</v>
      </c>
      <c r="P45" s="108">
        <v>172</v>
      </c>
      <c r="Q45" s="158">
        <v>-43.1</v>
      </c>
      <c r="R45" s="155">
        <v>-64.2</v>
      </c>
      <c r="S45" s="155">
        <v>-37.200000000000003</v>
      </c>
      <c r="T45" s="155">
        <v>67</v>
      </c>
      <c r="U45" s="159">
        <v>124</v>
      </c>
    </row>
    <row r="46" spans="1:21" x14ac:dyDescent="0.25">
      <c r="A46" s="107" t="s">
        <v>355</v>
      </c>
      <c r="B46" s="14">
        <v>595</v>
      </c>
      <c r="C46" s="16">
        <v>341</v>
      </c>
      <c r="D46" s="16">
        <v>257</v>
      </c>
      <c r="E46" s="16">
        <v>194</v>
      </c>
      <c r="F46" s="108">
        <v>99</v>
      </c>
      <c r="G46" s="14">
        <v>562</v>
      </c>
      <c r="H46" s="16">
        <v>415</v>
      </c>
      <c r="I46" s="16">
        <v>265</v>
      </c>
      <c r="J46" s="16">
        <v>211</v>
      </c>
      <c r="K46" s="108">
        <v>133</v>
      </c>
      <c r="L46" s="14">
        <v>452</v>
      </c>
      <c r="M46" s="16">
        <v>375</v>
      </c>
      <c r="N46" s="16">
        <v>293</v>
      </c>
      <c r="O46" s="16">
        <v>280</v>
      </c>
      <c r="P46" s="108">
        <v>229</v>
      </c>
      <c r="Q46" s="158">
        <v>-142.6</v>
      </c>
      <c r="R46" s="155">
        <v>34.1</v>
      </c>
      <c r="S46" s="155">
        <v>35.6</v>
      </c>
      <c r="T46" s="155">
        <v>86.1</v>
      </c>
      <c r="U46" s="159">
        <v>129.19999999999999</v>
      </c>
    </row>
    <row r="47" spans="1:21" x14ac:dyDescent="0.25">
      <c r="A47" s="107" t="s">
        <v>356</v>
      </c>
      <c r="B47" s="14">
        <v>40</v>
      </c>
      <c r="C47" s="16">
        <v>26</v>
      </c>
      <c r="D47" s="16">
        <v>42</v>
      </c>
      <c r="E47" s="16">
        <v>32</v>
      </c>
      <c r="F47" s="108">
        <v>17</v>
      </c>
      <c r="G47" s="14">
        <v>39</v>
      </c>
      <c r="H47" s="16">
        <v>47</v>
      </c>
      <c r="I47" s="16">
        <v>44</v>
      </c>
      <c r="J47" s="16">
        <v>32</v>
      </c>
      <c r="K47" s="108">
        <v>16</v>
      </c>
      <c r="L47" s="14">
        <v>33</v>
      </c>
      <c r="M47" s="16">
        <v>27</v>
      </c>
      <c r="N47" s="16">
        <v>38</v>
      </c>
      <c r="O47" s="16">
        <v>37</v>
      </c>
      <c r="P47" s="108">
        <v>30</v>
      </c>
      <c r="Q47" s="158">
        <v>-7.1</v>
      </c>
      <c r="R47" s="155">
        <v>0.4</v>
      </c>
      <c r="S47" s="155">
        <v>-4.2</v>
      </c>
      <c r="T47" s="155">
        <v>4.4000000000000004</v>
      </c>
      <c r="U47" s="159">
        <v>13.5</v>
      </c>
    </row>
    <row r="48" spans="1:21" x14ac:dyDescent="0.25">
      <c r="A48" s="107" t="s">
        <v>357</v>
      </c>
      <c r="B48" s="14">
        <v>262</v>
      </c>
      <c r="C48" s="16">
        <v>129</v>
      </c>
      <c r="D48" s="16">
        <v>80</v>
      </c>
      <c r="E48" s="16">
        <v>52</v>
      </c>
      <c r="F48" s="108">
        <v>30</v>
      </c>
      <c r="G48" s="14">
        <v>280</v>
      </c>
      <c r="H48" s="16">
        <v>150</v>
      </c>
      <c r="I48" s="16">
        <v>79</v>
      </c>
      <c r="J48" s="16">
        <v>59</v>
      </c>
      <c r="K48" s="108">
        <v>46</v>
      </c>
      <c r="L48" s="14">
        <v>196</v>
      </c>
      <c r="M48" s="16">
        <v>136</v>
      </c>
      <c r="N48" s="16">
        <v>103</v>
      </c>
      <c r="O48" s="16">
        <v>90</v>
      </c>
      <c r="P48" s="108">
        <v>77</v>
      </c>
      <c r="Q48" s="158">
        <v>-66.400000000000006</v>
      </c>
      <c r="R48" s="155">
        <v>6.6</v>
      </c>
      <c r="S48" s="155">
        <v>23.3</v>
      </c>
      <c r="T48" s="155">
        <v>37.5</v>
      </c>
      <c r="U48" s="159">
        <v>47.4</v>
      </c>
    </row>
    <row r="49" spans="1:21" x14ac:dyDescent="0.25">
      <c r="A49" s="107" t="s">
        <v>358</v>
      </c>
      <c r="B49" s="14">
        <v>65</v>
      </c>
      <c r="C49" s="16">
        <v>17</v>
      </c>
      <c r="D49" s="16">
        <v>9</v>
      </c>
      <c r="E49" s="16">
        <v>7</v>
      </c>
      <c r="F49" s="108">
        <v>2</v>
      </c>
      <c r="G49" s="14">
        <v>58</v>
      </c>
      <c r="H49" s="16">
        <v>29</v>
      </c>
      <c r="I49" s="16">
        <v>11</v>
      </c>
      <c r="J49" s="16">
        <v>6</v>
      </c>
      <c r="K49" s="108">
        <v>4</v>
      </c>
      <c r="L49" s="14">
        <v>44</v>
      </c>
      <c r="M49" s="16">
        <v>34</v>
      </c>
      <c r="N49" s="16">
        <v>15</v>
      </c>
      <c r="O49" s="16">
        <v>12</v>
      </c>
      <c r="P49" s="108">
        <v>5</v>
      </c>
      <c r="Q49" s="158">
        <v>-21</v>
      </c>
      <c r="R49" s="155">
        <v>16.899999999999999</v>
      </c>
      <c r="S49" s="155">
        <v>6</v>
      </c>
      <c r="T49" s="155">
        <v>5.2</v>
      </c>
      <c r="U49" s="159">
        <v>2.7</v>
      </c>
    </row>
    <row r="50" spans="1:21" x14ac:dyDescent="0.25">
      <c r="A50" s="107" t="s">
        <v>359</v>
      </c>
      <c r="B50" s="14">
        <v>387</v>
      </c>
      <c r="C50" s="16">
        <v>197</v>
      </c>
      <c r="D50" s="16">
        <v>113</v>
      </c>
      <c r="E50" s="16">
        <v>63</v>
      </c>
      <c r="F50" s="108">
        <v>25</v>
      </c>
      <c r="G50" s="14">
        <v>421</v>
      </c>
      <c r="H50" s="16">
        <v>224</v>
      </c>
      <c r="I50" s="16">
        <v>107</v>
      </c>
      <c r="J50" s="16">
        <v>78</v>
      </c>
      <c r="K50" s="108">
        <v>41</v>
      </c>
      <c r="L50" s="14">
        <v>304</v>
      </c>
      <c r="M50" s="16">
        <v>217</v>
      </c>
      <c r="N50" s="16">
        <v>152</v>
      </c>
      <c r="O50" s="16">
        <v>139</v>
      </c>
      <c r="P50" s="108">
        <v>101</v>
      </c>
      <c r="Q50" s="158">
        <v>-82.2</v>
      </c>
      <c r="R50" s="155">
        <v>20.6</v>
      </c>
      <c r="S50" s="155">
        <v>38.6</v>
      </c>
      <c r="T50" s="155">
        <v>76.3</v>
      </c>
      <c r="U50" s="159">
        <v>75.5</v>
      </c>
    </row>
    <row r="51" spans="1:21" x14ac:dyDescent="0.25">
      <c r="A51" s="107" t="s">
        <v>360</v>
      </c>
      <c r="B51" s="14">
        <v>1092</v>
      </c>
      <c r="C51" s="16">
        <v>914</v>
      </c>
      <c r="D51" s="16">
        <v>652</v>
      </c>
      <c r="E51" s="16">
        <v>484</v>
      </c>
      <c r="F51" s="108">
        <v>196</v>
      </c>
      <c r="G51" s="14">
        <v>1051</v>
      </c>
      <c r="H51" s="16">
        <v>1058</v>
      </c>
      <c r="I51" s="16">
        <v>715</v>
      </c>
      <c r="J51" s="16">
        <v>593</v>
      </c>
      <c r="K51" s="108">
        <v>352</v>
      </c>
      <c r="L51" s="14">
        <v>631</v>
      </c>
      <c r="M51" s="16">
        <v>788</v>
      </c>
      <c r="N51" s="16">
        <v>849</v>
      </c>
      <c r="O51" s="16">
        <v>974</v>
      </c>
      <c r="P51" s="108">
        <v>795</v>
      </c>
      <c r="Q51" s="158">
        <v>-460.9</v>
      </c>
      <c r="R51" s="155">
        <v>-126.6</v>
      </c>
      <c r="S51" s="155">
        <v>197.2</v>
      </c>
      <c r="T51" s="155">
        <v>490</v>
      </c>
      <c r="U51" s="159">
        <v>599.5</v>
      </c>
    </row>
    <row r="52" spans="1:21" x14ac:dyDescent="0.25">
      <c r="A52" s="107" t="s">
        <v>361</v>
      </c>
      <c r="B52" s="14">
        <v>62</v>
      </c>
      <c r="C52" s="16">
        <v>68</v>
      </c>
      <c r="D52" s="16">
        <v>53</v>
      </c>
      <c r="E52" s="16">
        <v>49</v>
      </c>
      <c r="F52" s="108">
        <v>23</v>
      </c>
      <c r="G52" s="14">
        <v>66</v>
      </c>
      <c r="H52" s="16">
        <v>82</v>
      </c>
      <c r="I52" s="16">
        <v>56</v>
      </c>
      <c r="J52" s="16">
        <v>56</v>
      </c>
      <c r="K52" s="108">
        <v>24</v>
      </c>
      <c r="L52" s="14">
        <v>41</v>
      </c>
      <c r="M52" s="16">
        <v>56</v>
      </c>
      <c r="N52" s="16">
        <v>61</v>
      </c>
      <c r="O52" s="16">
        <v>94</v>
      </c>
      <c r="P52" s="108">
        <v>68</v>
      </c>
      <c r="Q52" s="158">
        <v>-20.6</v>
      </c>
      <c r="R52" s="155">
        <v>-12.4</v>
      </c>
      <c r="S52" s="155">
        <v>8.3000000000000007</v>
      </c>
      <c r="T52" s="155">
        <v>44.8</v>
      </c>
      <c r="U52" s="159">
        <v>45.1</v>
      </c>
    </row>
    <row r="53" spans="1:21" x14ac:dyDescent="0.25">
      <c r="A53" s="107" t="s">
        <v>362</v>
      </c>
      <c r="B53" s="14">
        <v>17</v>
      </c>
      <c r="C53" s="16">
        <v>19</v>
      </c>
      <c r="D53" s="16">
        <v>17</v>
      </c>
      <c r="E53" s="16">
        <v>15</v>
      </c>
      <c r="F53" s="108">
        <v>6</v>
      </c>
      <c r="G53" s="14">
        <v>17</v>
      </c>
      <c r="H53" s="16">
        <v>21</v>
      </c>
      <c r="I53" s="16">
        <v>15</v>
      </c>
      <c r="J53" s="16">
        <v>12</v>
      </c>
      <c r="K53" s="108">
        <v>9</v>
      </c>
      <c r="L53" s="14">
        <v>15</v>
      </c>
      <c r="M53" s="16">
        <v>19</v>
      </c>
      <c r="N53" s="16">
        <v>18</v>
      </c>
      <c r="O53" s="16">
        <v>13</v>
      </c>
      <c r="P53" s="108">
        <v>12</v>
      </c>
      <c r="Q53" s="158">
        <v>-1.3</v>
      </c>
      <c r="R53" s="155">
        <v>-0.4</v>
      </c>
      <c r="S53" s="155">
        <v>0.8</v>
      </c>
      <c r="T53" s="155">
        <v>-1.6</v>
      </c>
      <c r="U53" s="159">
        <v>5.8</v>
      </c>
    </row>
    <row r="54" spans="1:21" x14ac:dyDescent="0.25">
      <c r="A54" s="107" t="s">
        <v>363</v>
      </c>
      <c r="B54" s="14">
        <v>231</v>
      </c>
      <c r="C54" s="16">
        <v>145</v>
      </c>
      <c r="D54" s="16">
        <v>155</v>
      </c>
      <c r="E54" s="16">
        <v>223</v>
      </c>
      <c r="F54" s="108">
        <v>235</v>
      </c>
      <c r="G54" s="14">
        <v>236</v>
      </c>
      <c r="H54" s="16">
        <v>172</v>
      </c>
      <c r="I54" s="16">
        <v>179</v>
      </c>
      <c r="J54" s="16">
        <v>220</v>
      </c>
      <c r="K54" s="108">
        <v>299</v>
      </c>
      <c r="L54" s="14">
        <v>202</v>
      </c>
      <c r="M54" s="16">
        <v>146</v>
      </c>
      <c r="N54" s="16">
        <v>148</v>
      </c>
      <c r="O54" s="16">
        <v>221</v>
      </c>
      <c r="P54" s="108">
        <v>392</v>
      </c>
      <c r="Q54" s="158">
        <v>-29.4</v>
      </c>
      <c r="R54" s="155">
        <v>1.8</v>
      </c>
      <c r="S54" s="155">
        <v>-6.1</v>
      </c>
      <c r="T54" s="155">
        <v>-1.8</v>
      </c>
      <c r="U54" s="159">
        <v>157.80000000000001</v>
      </c>
    </row>
    <row r="55" spans="1:21" x14ac:dyDescent="0.25">
      <c r="A55" s="107" t="s">
        <v>364</v>
      </c>
      <c r="B55" s="14">
        <v>173</v>
      </c>
      <c r="C55" s="16">
        <v>177</v>
      </c>
      <c r="D55" s="16">
        <v>208</v>
      </c>
      <c r="E55" s="16">
        <v>235</v>
      </c>
      <c r="F55" s="108">
        <v>157</v>
      </c>
      <c r="G55" s="14">
        <v>181</v>
      </c>
      <c r="H55" s="16">
        <v>200</v>
      </c>
      <c r="I55" s="16">
        <v>218</v>
      </c>
      <c r="J55" s="16">
        <v>239</v>
      </c>
      <c r="K55" s="108">
        <v>204</v>
      </c>
      <c r="L55" s="14">
        <v>129</v>
      </c>
      <c r="M55" s="16">
        <v>105</v>
      </c>
      <c r="N55" s="16">
        <v>147</v>
      </c>
      <c r="O55" s="16">
        <v>241</v>
      </c>
      <c r="P55" s="108">
        <v>487</v>
      </c>
      <c r="Q55" s="158">
        <v>-43.9</v>
      </c>
      <c r="R55" s="155">
        <v>-71.5</v>
      </c>
      <c r="S55" s="155">
        <v>-60.9</v>
      </c>
      <c r="T55" s="155">
        <v>5.3</v>
      </c>
      <c r="U55" s="159">
        <v>329.3</v>
      </c>
    </row>
    <row r="56" spans="1:21" x14ac:dyDescent="0.25">
      <c r="A56" s="107" t="s">
        <v>365</v>
      </c>
      <c r="B56" s="14">
        <v>143</v>
      </c>
      <c r="C56" s="16">
        <v>29</v>
      </c>
      <c r="D56" s="16">
        <v>10</v>
      </c>
      <c r="E56" s="16">
        <v>7</v>
      </c>
      <c r="F56" s="108">
        <v>3</v>
      </c>
      <c r="G56" s="14">
        <v>135</v>
      </c>
      <c r="H56" s="16">
        <v>41</v>
      </c>
      <c r="I56" s="16">
        <v>10</v>
      </c>
      <c r="J56" s="16">
        <v>6</v>
      </c>
      <c r="K56" s="108">
        <v>4</v>
      </c>
      <c r="L56" s="14">
        <v>98</v>
      </c>
      <c r="M56" s="16">
        <v>46</v>
      </c>
      <c r="N56" s="16">
        <v>20</v>
      </c>
      <c r="O56" s="16">
        <v>8</v>
      </c>
      <c r="P56" s="108">
        <v>5</v>
      </c>
      <c r="Q56" s="158">
        <v>-45.1</v>
      </c>
      <c r="R56" s="155">
        <v>17.8</v>
      </c>
      <c r="S56" s="155">
        <v>10.199999999999999</v>
      </c>
      <c r="T56" s="155">
        <v>1.4</v>
      </c>
      <c r="U56" s="159">
        <v>1.9</v>
      </c>
    </row>
    <row r="57" spans="1:21" x14ac:dyDescent="0.25">
      <c r="A57" s="107" t="s">
        <v>366</v>
      </c>
      <c r="B57" s="14">
        <v>270</v>
      </c>
      <c r="C57" s="16">
        <v>224</v>
      </c>
      <c r="D57" s="16">
        <v>133</v>
      </c>
      <c r="E57" s="16">
        <v>72</v>
      </c>
      <c r="F57" s="108">
        <v>26</v>
      </c>
      <c r="G57" s="14">
        <v>284</v>
      </c>
      <c r="H57" s="16">
        <v>260</v>
      </c>
      <c r="I57" s="16">
        <v>127</v>
      </c>
      <c r="J57" s="16">
        <v>72</v>
      </c>
      <c r="K57" s="108">
        <v>34</v>
      </c>
      <c r="L57" s="14">
        <v>217</v>
      </c>
      <c r="M57" s="16">
        <v>244</v>
      </c>
      <c r="N57" s="16">
        <v>169</v>
      </c>
      <c r="O57" s="16">
        <v>120</v>
      </c>
      <c r="P57" s="108">
        <v>57</v>
      </c>
      <c r="Q57" s="158">
        <v>-52.9</v>
      </c>
      <c r="R57" s="155">
        <v>20.7</v>
      </c>
      <c r="S57" s="155">
        <v>36.1</v>
      </c>
      <c r="T57" s="155">
        <v>47.4</v>
      </c>
      <c r="U57" s="159">
        <v>31.1</v>
      </c>
    </row>
    <row r="58" spans="1:21" ht="15.75" thickBot="1" x14ac:dyDescent="0.3">
      <c r="A58" s="110" t="s">
        <v>367</v>
      </c>
      <c r="B58" s="22">
        <v>26</v>
      </c>
      <c r="C58" s="24">
        <v>15</v>
      </c>
      <c r="D58" s="24">
        <v>8</v>
      </c>
      <c r="E58" s="24">
        <v>9</v>
      </c>
      <c r="F58" s="111">
        <v>3</v>
      </c>
      <c r="G58" s="22">
        <v>25</v>
      </c>
      <c r="H58" s="24">
        <v>21</v>
      </c>
      <c r="I58" s="24">
        <v>13</v>
      </c>
      <c r="J58" s="24">
        <v>12</v>
      </c>
      <c r="K58" s="111">
        <v>5</v>
      </c>
      <c r="L58" s="22">
        <v>21</v>
      </c>
      <c r="M58" s="24">
        <v>20</v>
      </c>
      <c r="N58" s="24">
        <v>13</v>
      </c>
      <c r="O58" s="24">
        <v>10</v>
      </c>
      <c r="P58" s="111">
        <v>6</v>
      </c>
      <c r="Q58" s="164">
        <v>-4.9000000000000004</v>
      </c>
      <c r="R58" s="161">
        <v>4.7</v>
      </c>
      <c r="S58" s="161">
        <v>4.3</v>
      </c>
      <c r="T58" s="161">
        <v>1.1000000000000001</v>
      </c>
      <c r="U58" s="165">
        <v>3.2</v>
      </c>
    </row>
    <row r="59" spans="1:21" x14ac:dyDescent="0.25">
      <c r="B59" s="222"/>
      <c r="C59" s="222"/>
      <c r="D59" s="222"/>
      <c r="E59" s="222"/>
      <c r="F59" s="222"/>
      <c r="G59" s="222"/>
      <c r="H59" s="222"/>
      <c r="I59" s="222"/>
      <c r="J59" s="222"/>
      <c r="K59" s="222"/>
      <c r="L59" s="222"/>
      <c r="M59" s="222"/>
      <c r="N59" s="222"/>
      <c r="O59" s="222"/>
      <c r="P59" s="222"/>
      <c r="Q59" s="222"/>
      <c r="R59" s="222"/>
      <c r="S59" s="222"/>
      <c r="T59" s="222"/>
      <c r="U59" s="222"/>
    </row>
    <row r="60" spans="1:21" x14ac:dyDescent="0.25">
      <c r="A60" s="605" t="s">
        <v>414</v>
      </c>
      <c r="B60" s="605"/>
      <c r="C60" s="605"/>
      <c r="D60" s="605"/>
      <c r="E60" s="605"/>
      <c r="F60" s="605"/>
      <c r="G60" s="605"/>
      <c r="H60" s="605"/>
      <c r="I60" s="605"/>
      <c r="J60" s="605"/>
      <c r="K60" s="605"/>
      <c r="L60" s="605"/>
      <c r="M60" s="605"/>
      <c r="N60" s="605"/>
      <c r="O60" s="605"/>
      <c r="P60" s="605"/>
      <c r="Q60" s="605"/>
      <c r="R60" s="605"/>
      <c r="S60" s="605"/>
      <c r="T60" s="605"/>
      <c r="U60" s="605"/>
    </row>
    <row r="61" spans="1:21" x14ac:dyDescent="0.25">
      <c r="A61" s="590" t="s">
        <v>375</v>
      </c>
      <c r="B61" s="590"/>
      <c r="C61" s="590"/>
      <c r="D61" s="590"/>
      <c r="E61" s="590"/>
      <c r="F61" s="590"/>
      <c r="G61" s="590"/>
      <c r="H61" s="590"/>
      <c r="I61" s="590"/>
      <c r="J61" s="590"/>
      <c r="K61" s="590"/>
      <c r="L61" s="590"/>
      <c r="M61" s="590"/>
      <c r="N61" s="590"/>
      <c r="O61" s="590"/>
      <c r="P61" s="590"/>
      <c r="Q61" s="590"/>
      <c r="R61" s="590"/>
      <c r="S61" s="590"/>
      <c r="T61" s="590"/>
      <c r="U61" s="590"/>
    </row>
  </sheetData>
  <mergeCells count="7">
    <mergeCell ref="A61:U61"/>
    <mergeCell ref="A5:A6"/>
    <mergeCell ref="B5:F5"/>
    <mergeCell ref="G5:K5"/>
    <mergeCell ref="L5:P5"/>
    <mergeCell ref="Q5:U5"/>
    <mergeCell ref="A60:U60"/>
  </mergeCells>
  <hyperlinks>
    <hyperlink ref="A2" location="'Appendix Table Menu'!A1" display="'Appendix Table Menu'!A1" xr:uid="{DBD73BB0-417B-4880-A707-A85E34A0CE0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5C7E8-B1B5-B540-AB5B-5BDC439157A6}">
  <sheetPr>
    <tabColor rgb="FF806000"/>
  </sheetPr>
  <dimension ref="A1:N61"/>
  <sheetViews>
    <sheetView zoomScaleNormal="100" workbookViewId="0">
      <selection activeCell="M13" sqref="M13"/>
    </sheetView>
  </sheetViews>
  <sheetFormatPr defaultColWidth="9.140625" defaultRowHeight="15" x14ac:dyDescent="0.25"/>
  <cols>
    <col min="1" max="1" width="25" customWidth="1"/>
    <col min="2" max="5" width="10.28515625" customWidth="1"/>
    <col min="6" max="6" width="13.85546875" customWidth="1"/>
    <col min="7" max="11" width="10" customWidth="1"/>
  </cols>
  <sheetData>
    <row r="1" spans="1:14" ht="21" x14ac:dyDescent="0.35">
      <c r="A1" s="673" t="s">
        <v>415</v>
      </c>
      <c r="B1" s="673"/>
      <c r="C1" s="673"/>
      <c r="D1" s="673"/>
      <c r="E1" s="673"/>
      <c r="F1" s="673"/>
      <c r="G1" s="673"/>
      <c r="H1" s="673"/>
      <c r="I1" s="673"/>
      <c r="J1" s="255"/>
      <c r="K1" s="255"/>
      <c r="L1" s="255"/>
      <c r="M1" s="255"/>
      <c r="N1" s="255"/>
    </row>
    <row r="2" spans="1:14" x14ac:dyDescent="0.25">
      <c r="A2" s="370" t="s">
        <v>71</v>
      </c>
    </row>
    <row r="3" spans="1:14" x14ac:dyDescent="0.25">
      <c r="A3" s="1"/>
    </row>
    <row r="4" spans="1:14" ht="15.75" thickBot="1" x14ac:dyDescent="0.3">
      <c r="A4" s="47"/>
    </row>
    <row r="5" spans="1:14" ht="33" customHeight="1" x14ac:dyDescent="0.25">
      <c r="A5" s="674" t="s">
        <v>303</v>
      </c>
      <c r="B5" s="676" t="s">
        <v>416</v>
      </c>
      <c r="C5" s="677"/>
      <c r="D5" s="678"/>
      <c r="E5" s="678"/>
      <c r="F5" s="679"/>
      <c r="G5" s="680" t="s">
        <v>417</v>
      </c>
      <c r="H5" s="677"/>
      <c r="I5" s="678"/>
      <c r="J5" s="678"/>
      <c r="K5" s="681"/>
    </row>
    <row r="6" spans="1:14" ht="30" x14ac:dyDescent="0.25">
      <c r="A6" s="675"/>
      <c r="B6" s="99">
        <v>2011</v>
      </c>
      <c r="C6" s="100">
        <v>2018</v>
      </c>
      <c r="D6" s="114">
        <v>2019</v>
      </c>
      <c r="E6" s="121" t="s">
        <v>418</v>
      </c>
      <c r="F6" s="4" t="s">
        <v>419</v>
      </c>
      <c r="G6" s="101">
        <v>2011</v>
      </c>
      <c r="H6" s="100">
        <v>2018</v>
      </c>
      <c r="I6" s="114">
        <v>2019</v>
      </c>
      <c r="J6" s="121" t="s">
        <v>418</v>
      </c>
      <c r="K6" s="5" t="s">
        <v>419</v>
      </c>
    </row>
    <row r="7" spans="1:14" x14ac:dyDescent="0.25">
      <c r="A7" s="259" t="s">
        <v>316</v>
      </c>
      <c r="B7" s="103">
        <v>13654.675999999999</v>
      </c>
      <c r="C7" s="104">
        <v>10483.986999999999</v>
      </c>
      <c r="D7" s="115">
        <v>9772.0669999999991</v>
      </c>
      <c r="E7" s="115">
        <v>-3882.6090000000004</v>
      </c>
      <c r="F7" s="105">
        <v>-711.92000000000007</v>
      </c>
      <c r="G7" s="106">
        <v>32.265208680986113</v>
      </c>
      <c r="H7" s="7">
        <v>23.251323745809753</v>
      </c>
      <c r="I7" s="118">
        <v>21.555205818930411</v>
      </c>
      <c r="J7" s="118">
        <v>-10.710002862055703</v>
      </c>
      <c r="K7" s="13">
        <v>-1.6961179268793423</v>
      </c>
    </row>
    <row r="8" spans="1:14" x14ac:dyDescent="0.25">
      <c r="A8" s="193" t="s">
        <v>317</v>
      </c>
      <c r="B8" s="14">
        <v>339.92500000000001</v>
      </c>
      <c r="C8" s="16">
        <v>305.30599999999998</v>
      </c>
      <c r="D8" s="116">
        <v>295.59399999999999</v>
      </c>
      <c r="E8" s="116">
        <v>-44.331000000000017</v>
      </c>
      <c r="F8" s="108">
        <v>-9.7119999999999891</v>
      </c>
      <c r="G8" s="109">
        <v>60.679438341443557</v>
      </c>
      <c r="H8" s="15">
        <v>49.924615802228494</v>
      </c>
      <c r="I8" s="119">
        <v>48.391157793410088</v>
      </c>
      <c r="J8" s="119">
        <v>-12.28828054803347</v>
      </c>
      <c r="K8" s="21">
        <v>-1.5334580088184069</v>
      </c>
    </row>
    <row r="9" spans="1:14" x14ac:dyDescent="0.25">
      <c r="A9" s="193" t="s">
        <v>318</v>
      </c>
      <c r="B9" s="14">
        <v>15.441000000000001</v>
      </c>
      <c r="C9" s="16">
        <v>8.4710000000000001</v>
      </c>
      <c r="D9" s="116">
        <v>12.978</v>
      </c>
      <c r="E9" s="116">
        <v>-2.463000000000001</v>
      </c>
      <c r="F9" s="108">
        <v>4.5069999999999997</v>
      </c>
      <c r="G9" s="109">
        <v>16.518148461151704</v>
      </c>
      <c r="H9" s="15">
        <v>9.3607381623294099</v>
      </c>
      <c r="I9" s="119">
        <v>14.584808334176191</v>
      </c>
      <c r="J9" s="119">
        <v>-1.9333401269755122</v>
      </c>
      <c r="K9" s="21">
        <v>5.2240701718467815</v>
      </c>
    </row>
    <row r="10" spans="1:14" x14ac:dyDescent="0.25">
      <c r="A10" s="193" t="s">
        <v>319</v>
      </c>
      <c r="B10" s="14">
        <v>269.21100000000001</v>
      </c>
      <c r="C10" s="16">
        <v>170.80799999999999</v>
      </c>
      <c r="D10" s="116">
        <v>146.858</v>
      </c>
      <c r="E10" s="116">
        <v>-122.35300000000001</v>
      </c>
      <c r="F10" s="108">
        <v>-23.949999999999989</v>
      </c>
      <c r="G10" s="109">
        <v>29.281575658563803</v>
      </c>
      <c r="H10" s="15">
        <v>18.101987416104713</v>
      </c>
      <c r="I10" s="119">
        <v>15.514868001390292</v>
      </c>
      <c r="J10" s="119">
        <v>-13.766707657173511</v>
      </c>
      <c r="K10" s="21">
        <v>-2.5871194147144205</v>
      </c>
    </row>
    <row r="11" spans="1:14" x14ac:dyDescent="0.25">
      <c r="A11" s="193" t="s">
        <v>320</v>
      </c>
      <c r="B11" s="14">
        <v>262.29199999999997</v>
      </c>
      <c r="C11" s="16">
        <v>227.27199999999999</v>
      </c>
      <c r="D11" s="116">
        <v>208.17699999999999</v>
      </c>
      <c r="E11" s="116">
        <v>-54.114999999999981</v>
      </c>
      <c r="F11" s="108">
        <v>-19.094999999999999</v>
      </c>
      <c r="G11" s="109">
        <v>68.286536233581955</v>
      </c>
      <c r="H11" s="15">
        <v>55.426922804903924</v>
      </c>
      <c r="I11" s="119">
        <v>52.013172129652531</v>
      </c>
      <c r="J11" s="119">
        <v>-16.273364103929424</v>
      </c>
      <c r="K11" s="21">
        <v>-3.4137506752513929</v>
      </c>
    </row>
    <row r="12" spans="1:14" x14ac:dyDescent="0.25">
      <c r="A12" s="193" t="s">
        <v>321</v>
      </c>
      <c r="B12" s="14">
        <v>652.21900000000005</v>
      </c>
      <c r="C12" s="16">
        <v>510.36799999999999</v>
      </c>
      <c r="D12" s="116">
        <v>497.19600000000003</v>
      </c>
      <c r="E12" s="116">
        <v>-155.02300000000002</v>
      </c>
      <c r="F12" s="108">
        <v>-13.171999999999969</v>
      </c>
      <c r="G12" s="109">
        <v>11.30769256108308</v>
      </c>
      <c r="H12" s="15">
        <v>8.4675692006704129</v>
      </c>
      <c r="I12" s="119">
        <v>8.1910068545045061</v>
      </c>
      <c r="J12" s="119">
        <v>-3.1166857065785738</v>
      </c>
      <c r="K12" s="21">
        <v>-0.2765623461659068</v>
      </c>
    </row>
    <row r="13" spans="1:14" x14ac:dyDescent="0.25">
      <c r="A13" s="193" t="s">
        <v>322</v>
      </c>
      <c r="B13" s="14">
        <v>164.50399999999999</v>
      </c>
      <c r="C13" s="16">
        <v>94.058000000000007</v>
      </c>
      <c r="D13" s="116">
        <v>79.156000000000006</v>
      </c>
      <c r="E13" s="116">
        <v>-85.347999999999985</v>
      </c>
      <c r="F13" s="108">
        <v>-14.902000000000001</v>
      </c>
      <c r="G13" s="109">
        <v>22.437299842328947</v>
      </c>
      <c r="H13" s="15">
        <v>11.985559934808178</v>
      </c>
      <c r="I13" s="119">
        <v>10.152812943310169</v>
      </c>
      <c r="J13" s="119">
        <v>-12.284486899018779</v>
      </c>
      <c r="K13" s="21">
        <v>-1.8327469914980092</v>
      </c>
    </row>
    <row r="14" spans="1:14" x14ac:dyDescent="0.25">
      <c r="A14" s="193" t="s">
        <v>323</v>
      </c>
      <c r="B14" s="14">
        <v>90.227999999999994</v>
      </c>
      <c r="C14" s="16">
        <v>82.674000000000007</v>
      </c>
      <c r="D14" s="116">
        <v>81.703000000000003</v>
      </c>
      <c r="E14" s="116">
        <v>-8.5249999999999915</v>
      </c>
      <c r="F14" s="108">
        <v>-0.97100000000000364</v>
      </c>
      <c r="G14" s="109">
        <v>19.251063067138048</v>
      </c>
      <c r="H14" s="15">
        <v>16.97398488491222</v>
      </c>
      <c r="I14" s="119">
        <v>16.276049188916755</v>
      </c>
      <c r="J14" s="119">
        <v>-2.9750138782212936</v>
      </c>
      <c r="K14" s="21">
        <v>-0.69793569599546501</v>
      </c>
    </row>
    <row r="15" spans="1:14" x14ac:dyDescent="0.25">
      <c r="A15" s="193" t="s">
        <v>324</v>
      </c>
      <c r="B15" s="14">
        <v>22.331</v>
      </c>
      <c r="C15" s="16">
        <v>16.850999999999999</v>
      </c>
      <c r="D15" s="116">
        <v>17.617000000000001</v>
      </c>
      <c r="E15" s="116">
        <v>-4.7139999999999986</v>
      </c>
      <c r="F15" s="108">
        <v>0.76600000000000179</v>
      </c>
      <c r="G15" s="109">
        <v>22.441862802243083</v>
      </c>
      <c r="H15" s="15">
        <v>15.54505954742115</v>
      </c>
      <c r="I15" s="119">
        <v>15.332863347171816</v>
      </c>
      <c r="J15" s="119">
        <v>-7.1089994550712667</v>
      </c>
      <c r="K15" s="21">
        <v>-0.21219620024933405</v>
      </c>
    </row>
    <row r="16" spans="1:14" x14ac:dyDescent="0.25">
      <c r="A16" s="193" t="s">
        <v>325</v>
      </c>
      <c r="B16" s="14">
        <v>28.507000000000001</v>
      </c>
      <c r="C16" s="16">
        <v>24.2</v>
      </c>
      <c r="D16" s="116">
        <v>25.161000000000001</v>
      </c>
      <c r="E16" s="116">
        <v>-3.3460000000000001</v>
      </c>
      <c r="F16" s="108">
        <v>0.96100000000000207</v>
      </c>
      <c r="G16" s="109">
        <v>17.203567807657027</v>
      </c>
      <c r="H16" s="15">
        <v>13.770655983975963</v>
      </c>
      <c r="I16" s="119">
        <v>13.866247830040507</v>
      </c>
      <c r="J16" s="119">
        <v>-3.3373199776165201</v>
      </c>
      <c r="K16" s="21">
        <v>9.5591846064543518E-2</v>
      </c>
    </row>
    <row r="17" spans="1:11" x14ac:dyDescent="0.25">
      <c r="A17" s="193" t="s">
        <v>326</v>
      </c>
      <c r="B17" s="14">
        <v>532.45899999999995</v>
      </c>
      <c r="C17" s="16">
        <v>341.64299999999997</v>
      </c>
      <c r="D17" s="116">
        <v>326.49299999999999</v>
      </c>
      <c r="E17" s="116">
        <v>-205.96599999999995</v>
      </c>
      <c r="F17" s="108">
        <v>-15.149999999999977</v>
      </c>
      <c r="G17" s="109">
        <v>20.608367138173389</v>
      </c>
      <c r="H17" s="15">
        <v>12.040069778506107</v>
      </c>
      <c r="I17" s="119">
        <v>11.423224315300347</v>
      </c>
      <c r="J17" s="119">
        <v>-9.1851428228730416</v>
      </c>
      <c r="K17" s="21">
        <v>-0.61684546320575961</v>
      </c>
    </row>
    <row r="18" spans="1:11" x14ac:dyDescent="0.25">
      <c r="A18" s="193" t="s">
        <v>327</v>
      </c>
      <c r="B18" s="14">
        <v>525.75</v>
      </c>
      <c r="C18" s="16">
        <v>404.00400000000002</v>
      </c>
      <c r="D18" s="116">
        <v>379.54300000000001</v>
      </c>
      <c r="E18" s="116">
        <v>-146.20699999999999</v>
      </c>
      <c r="F18" s="108">
        <v>-24.461000000000013</v>
      </c>
      <c r="G18" s="109">
        <v>39.553480142008844</v>
      </c>
      <c r="H18" s="15">
        <v>28.160339482077934</v>
      </c>
      <c r="I18" s="119">
        <v>26.396325658285942</v>
      </c>
      <c r="J18" s="119">
        <v>-13.157154483722902</v>
      </c>
      <c r="K18" s="21">
        <v>-1.7640138237919913</v>
      </c>
    </row>
    <row r="19" spans="1:11" x14ac:dyDescent="0.25">
      <c r="A19" s="193" t="s">
        <v>328</v>
      </c>
      <c r="B19" s="14">
        <v>24.917999999999999</v>
      </c>
      <c r="C19" s="16">
        <v>20.308</v>
      </c>
      <c r="D19" s="116">
        <v>20.035</v>
      </c>
      <c r="E19" s="116">
        <v>-4.8829999999999991</v>
      </c>
      <c r="F19" s="108">
        <v>-0.27299999999999969</v>
      </c>
      <c r="G19" s="109">
        <v>12.391589751750477</v>
      </c>
      <c r="H19" s="15">
        <v>9.904070774017665</v>
      </c>
      <c r="I19" s="119">
        <v>10.285224390894996</v>
      </c>
      <c r="J19" s="119">
        <v>-2.1063653608554809</v>
      </c>
      <c r="K19" s="21">
        <v>0.38115361687733085</v>
      </c>
    </row>
    <row r="20" spans="1:11" x14ac:dyDescent="0.25">
      <c r="A20" s="193" t="s">
        <v>329</v>
      </c>
      <c r="B20" s="14">
        <v>92.644000000000005</v>
      </c>
      <c r="C20" s="16">
        <v>63.13</v>
      </c>
      <c r="D20" s="116">
        <v>52.531999999999996</v>
      </c>
      <c r="E20" s="116">
        <v>-40.112000000000009</v>
      </c>
      <c r="F20" s="108">
        <v>-10.598000000000006</v>
      </c>
      <c r="G20" s="109">
        <v>49.993524434467282</v>
      </c>
      <c r="H20" s="15">
        <v>33.564433291154046</v>
      </c>
      <c r="I20" s="119">
        <v>28.215099041808106</v>
      </c>
      <c r="J20" s="119">
        <v>-21.778425392659177</v>
      </c>
      <c r="K20" s="21">
        <v>-5.3493342493459402</v>
      </c>
    </row>
    <row r="21" spans="1:11" x14ac:dyDescent="0.25">
      <c r="A21" s="193" t="s">
        <v>330</v>
      </c>
      <c r="B21" s="14">
        <v>478.24099999999999</v>
      </c>
      <c r="C21" s="16">
        <v>429.34500000000003</v>
      </c>
      <c r="D21" s="116">
        <v>415.79300000000001</v>
      </c>
      <c r="E21" s="116">
        <v>-62.447999999999979</v>
      </c>
      <c r="F21" s="108">
        <v>-13.552000000000021</v>
      </c>
      <c r="G21" s="109">
        <v>29.777447914169603</v>
      </c>
      <c r="H21" s="15">
        <v>25.019740388397604</v>
      </c>
      <c r="I21" s="119">
        <v>24.411641930724489</v>
      </c>
      <c r="J21" s="119">
        <v>-5.3658059834451137</v>
      </c>
      <c r="K21" s="21">
        <v>-0.60809845767311543</v>
      </c>
    </row>
    <row r="22" spans="1:11" x14ac:dyDescent="0.25">
      <c r="A22" s="193" t="s">
        <v>331</v>
      </c>
      <c r="B22" s="14">
        <v>401.25</v>
      </c>
      <c r="C22" s="16">
        <v>320.392</v>
      </c>
      <c r="D22" s="116">
        <v>297.44299999999998</v>
      </c>
      <c r="E22" s="116">
        <v>-103.80700000000002</v>
      </c>
      <c r="F22" s="108">
        <v>-22.949000000000012</v>
      </c>
      <c r="G22" s="109">
        <v>50.888277877264457</v>
      </c>
      <c r="H22" s="15">
        <v>38.365980356702359</v>
      </c>
      <c r="I22" s="119">
        <v>35.87302735917892</v>
      </c>
      <c r="J22" s="119">
        <v>-15.015250518085537</v>
      </c>
      <c r="K22" s="21">
        <v>-2.4929529975234388</v>
      </c>
    </row>
    <row r="23" spans="1:11" x14ac:dyDescent="0.25">
      <c r="A23" s="193" t="s">
        <v>332</v>
      </c>
      <c r="B23" s="14">
        <v>193.374</v>
      </c>
      <c r="C23" s="16">
        <v>163.63200000000001</v>
      </c>
      <c r="D23" s="116">
        <v>154.869</v>
      </c>
      <c r="E23" s="116">
        <v>-38.504999999999995</v>
      </c>
      <c r="F23" s="108">
        <v>-8.7630000000000052</v>
      </c>
      <c r="G23" s="109">
        <v>57.038103272315396</v>
      </c>
      <c r="H23" s="15">
        <v>44.583217537722128</v>
      </c>
      <c r="I23" s="119">
        <v>39.689646335212714</v>
      </c>
      <c r="J23" s="119">
        <v>-17.348456937102682</v>
      </c>
      <c r="K23" s="21">
        <v>-4.8935712025094134</v>
      </c>
    </row>
    <row r="24" spans="1:11" x14ac:dyDescent="0.25">
      <c r="A24" s="193" t="s">
        <v>333</v>
      </c>
      <c r="B24" s="14">
        <v>202.66200000000001</v>
      </c>
      <c r="C24" s="16">
        <v>176.52099999999999</v>
      </c>
      <c r="D24" s="116">
        <v>158.964</v>
      </c>
      <c r="E24" s="116">
        <v>-43.698000000000008</v>
      </c>
      <c r="F24" s="108">
        <v>-17.556999999999988</v>
      </c>
      <c r="G24" s="109">
        <v>55.627164980429399</v>
      </c>
      <c r="H24" s="15">
        <v>44.290026269768191</v>
      </c>
      <c r="I24" s="119">
        <v>38.907123084491637</v>
      </c>
      <c r="J24" s="119">
        <v>-16.720041895937761</v>
      </c>
      <c r="K24" s="21">
        <v>-5.3829031852765539</v>
      </c>
    </row>
    <row r="25" spans="1:11" x14ac:dyDescent="0.25">
      <c r="A25" s="193" t="s">
        <v>334</v>
      </c>
      <c r="B25" s="14">
        <v>351.67099999999999</v>
      </c>
      <c r="C25" s="16">
        <v>270.80799999999999</v>
      </c>
      <c r="D25" s="116">
        <v>271.66899999999998</v>
      </c>
      <c r="E25" s="116">
        <v>-80.00200000000001</v>
      </c>
      <c r="F25" s="108">
        <v>0.86099999999999</v>
      </c>
      <c r="G25" s="109">
        <v>66.574221138537666</v>
      </c>
      <c r="H25" s="15">
        <v>49.203644014520826</v>
      </c>
      <c r="I25" s="119">
        <v>47.756237848632196</v>
      </c>
      <c r="J25" s="119">
        <v>-18.81798328990547</v>
      </c>
      <c r="K25" s="21">
        <v>-1.4474061658886299</v>
      </c>
    </row>
    <row r="26" spans="1:11" x14ac:dyDescent="0.25">
      <c r="A26" s="193" t="s">
        <v>335</v>
      </c>
      <c r="B26" s="14">
        <v>258.10399999999998</v>
      </c>
      <c r="C26" s="16">
        <v>222.38300000000001</v>
      </c>
      <c r="D26" s="116">
        <v>197.988</v>
      </c>
      <c r="E26" s="116">
        <v>-60.115999999999985</v>
      </c>
      <c r="F26" s="108">
        <v>-24.39500000000001</v>
      </c>
      <c r="G26" s="109">
        <v>45.588767779962097</v>
      </c>
      <c r="H26" s="15">
        <v>36.42237461245039</v>
      </c>
      <c r="I26" s="119">
        <v>34.283992560961671</v>
      </c>
      <c r="J26" s="119">
        <v>-11.304775219000426</v>
      </c>
      <c r="K26" s="21">
        <v>-2.1383820514887191</v>
      </c>
    </row>
    <row r="27" spans="1:11" x14ac:dyDescent="0.25">
      <c r="A27" s="193" t="s">
        <v>336</v>
      </c>
      <c r="B27" s="14">
        <v>67.974999999999994</v>
      </c>
      <c r="C27" s="16">
        <v>50.798000000000002</v>
      </c>
      <c r="D27" s="116">
        <v>48.502000000000002</v>
      </c>
      <c r="E27" s="116">
        <v>-19.472999999999992</v>
      </c>
      <c r="F27" s="108">
        <v>-2.2959999999999994</v>
      </c>
      <c r="G27" s="109">
        <v>40.694089404270862</v>
      </c>
      <c r="H27" s="15">
        <v>31.070443382897128</v>
      </c>
      <c r="I27" s="119">
        <v>31.531045422336064</v>
      </c>
      <c r="J27" s="119">
        <v>-9.1630439819347984</v>
      </c>
      <c r="K27" s="21">
        <v>0.46060203943893541</v>
      </c>
    </row>
    <row r="28" spans="1:11" x14ac:dyDescent="0.25">
      <c r="A28" s="193" t="s">
        <v>337</v>
      </c>
      <c r="B28" s="14">
        <v>114.86799999999999</v>
      </c>
      <c r="C28" s="16">
        <v>92.778000000000006</v>
      </c>
      <c r="D28" s="116">
        <v>89.677999999999997</v>
      </c>
      <c r="E28" s="116">
        <v>-25.189999999999998</v>
      </c>
      <c r="F28" s="108">
        <v>-3.1000000000000085</v>
      </c>
      <c r="G28" s="109">
        <v>15.720010072367774</v>
      </c>
      <c r="H28" s="15">
        <v>12.131347748826785</v>
      </c>
      <c r="I28" s="119">
        <v>11.60369546089747</v>
      </c>
      <c r="J28" s="119">
        <v>-4.1163146114703046</v>
      </c>
      <c r="K28" s="21">
        <v>-0.52765228792931573</v>
      </c>
    </row>
    <row r="29" spans="1:11" x14ac:dyDescent="0.25">
      <c r="A29" s="193" t="s">
        <v>338</v>
      </c>
      <c r="B29" s="14">
        <v>225.53100000000001</v>
      </c>
      <c r="C29" s="16">
        <v>197.78100000000001</v>
      </c>
      <c r="D29" s="116">
        <v>186.82400000000001</v>
      </c>
      <c r="E29" s="116">
        <v>-38.706999999999994</v>
      </c>
      <c r="F29" s="108">
        <v>-10.956999999999994</v>
      </c>
      <c r="G29" s="109">
        <v>22.887393266043837</v>
      </c>
      <c r="H29" s="15">
        <v>19.375496557041242</v>
      </c>
      <c r="I29" s="119">
        <v>18.39025244958588</v>
      </c>
      <c r="J29" s="119">
        <v>-4.4971408164579572</v>
      </c>
      <c r="K29" s="21">
        <v>-0.98524410745536173</v>
      </c>
    </row>
    <row r="30" spans="1:11" x14ac:dyDescent="0.25">
      <c r="A30" s="193" t="s">
        <v>339</v>
      </c>
      <c r="B30" s="14">
        <v>489.48399999999998</v>
      </c>
      <c r="C30" s="16">
        <v>373.48399999999998</v>
      </c>
      <c r="D30" s="116">
        <v>335.35</v>
      </c>
      <c r="E30" s="116">
        <v>-154.13399999999996</v>
      </c>
      <c r="F30" s="108">
        <v>-38.133999999999958</v>
      </c>
      <c r="G30" s="109">
        <v>43.780270417969909</v>
      </c>
      <c r="H30" s="15">
        <v>32.355382139063934</v>
      </c>
      <c r="I30" s="119">
        <v>28.982087885686035</v>
      </c>
      <c r="J30" s="119">
        <v>-14.798182532283874</v>
      </c>
      <c r="K30" s="21">
        <v>-3.3732942533778996</v>
      </c>
    </row>
    <row r="31" spans="1:11" x14ac:dyDescent="0.25">
      <c r="A31" s="193" t="s">
        <v>340</v>
      </c>
      <c r="B31" s="14">
        <v>172.06299999999999</v>
      </c>
      <c r="C31" s="16">
        <v>151.083</v>
      </c>
      <c r="D31" s="116">
        <v>136.876</v>
      </c>
      <c r="E31" s="116">
        <v>-35.186999999999983</v>
      </c>
      <c r="F31" s="108">
        <v>-14.206999999999994</v>
      </c>
      <c r="G31" s="109">
        <v>30.09872966893024</v>
      </c>
      <c r="H31" s="15">
        <v>23.54946411536951</v>
      </c>
      <c r="I31" s="119">
        <v>21.596155241890948</v>
      </c>
      <c r="J31" s="119">
        <v>-8.502574427039292</v>
      </c>
      <c r="K31" s="21">
        <v>-1.9533088734785622</v>
      </c>
    </row>
    <row r="32" spans="1:11" x14ac:dyDescent="0.25">
      <c r="A32" s="193" t="s">
        <v>341</v>
      </c>
      <c r="B32" s="14">
        <v>204.92099999999999</v>
      </c>
      <c r="C32" s="16">
        <v>180.71199999999999</v>
      </c>
      <c r="D32" s="116">
        <v>176.25399999999999</v>
      </c>
      <c r="E32" s="116">
        <v>-28.667000000000002</v>
      </c>
      <c r="F32" s="108">
        <v>-4.4579999999999984</v>
      </c>
      <c r="G32" s="109">
        <v>60.567305873451247</v>
      </c>
      <c r="H32" s="15">
        <v>50.100082616675259</v>
      </c>
      <c r="I32" s="119">
        <v>49.178013392857146</v>
      </c>
      <c r="J32" s="119">
        <v>-11.389292480594101</v>
      </c>
      <c r="K32" s="21">
        <v>-0.92206922381811296</v>
      </c>
    </row>
    <row r="33" spans="1:11" x14ac:dyDescent="0.25">
      <c r="A33" s="193" t="s">
        <v>342</v>
      </c>
      <c r="B33" s="14">
        <v>430.80099999999999</v>
      </c>
      <c r="C33" s="16">
        <v>354.46699999999998</v>
      </c>
      <c r="D33" s="116">
        <v>330.66699999999997</v>
      </c>
      <c r="E33" s="116">
        <v>-100.13400000000001</v>
      </c>
      <c r="F33" s="108">
        <v>-23.800000000000011</v>
      </c>
      <c r="G33" s="109">
        <v>55.454992482441867</v>
      </c>
      <c r="H33" s="15">
        <v>43.319287371099371</v>
      </c>
      <c r="I33" s="119">
        <v>40.413512928848256</v>
      </c>
      <c r="J33" s="119">
        <v>-15.041479553593611</v>
      </c>
      <c r="K33" s="21">
        <v>-2.9057744422511149</v>
      </c>
    </row>
    <row r="34" spans="1:11" x14ac:dyDescent="0.25">
      <c r="A34" s="193" t="s">
        <v>343</v>
      </c>
      <c r="B34" s="14">
        <v>65.841999999999999</v>
      </c>
      <c r="C34" s="16">
        <v>49.676000000000002</v>
      </c>
      <c r="D34" s="116">
        <v>47.293999999999997</v>
      </c>
      <c r="E34" s="116">
        <v>-18.548000000000002</v>
      </c>
      <c r="F34" s="108">
        <v>-2.382000000000005</v>
      </c>
      <c r="G34" s="109">
        <v>50.954595757524167</v>
      </c>
      <c r="H34" s="15">
        <v>35.298297473211491</v>
      </c>
      <c r="I34" s="119">
        <v>33.462578006707517</v>
      </c>
      <c r="J34" s="119">
        <v>-17.49201775081665</v>
      </c>
      <c r="K34" s="21">
        <v>-1.8357194665039742</v>
      </c>
    </row>
    <row r="35" spans="1:11" x14ac:dyDescent="0.25">
      <c r="A35" s="193" t="s">
        <v>344</v>
      </c>
      <c r="B35" s="14">
        <v>127.747</v>
      </c>
      <c r="C35" s="16">
        <v>96.682000000000002</v>
      </c>
      <c r="D35" s="116">
        <v>88.564999999999998</v>
      </c>
      <c r="E35" s="116">
        <v>-39.182000000000002</v>
      </c>
      <c r="F35" s="108">
        <v>-8.1170000000000044</v>
      </c>
      <c r="G35" s="109">
        <v>52.839764562815652</v>
      </c>
      <c r="H35" s="15">
        <v>37.268378427343968</v>
      </c>
      <c r="I35" s="119">
        <v>33.269347798321604</v>
      </c>
      <c r="J35" s="119">
        <v>-19.570416764494048</v>
      </c>
      <c r="K35" s="21">
        <v>-3.9990306290223643</v>
      </c>
    </row>
    <row r="36" spans="1:11" x14ac:dyDescent="0.25">
      <c r="A36" s="193" t="s">
        <v>345</v>
      </c>
      <c r="B36" s="14">
        <v>92.034000000000006</v>
      </c>
      <c r="C36" s="16">
        <v>59.584000000000003</v>
      </c>
      <c r="D36" s="116">
        <v>45.982999999999997</v>
      </c>
      <c r="E36" s="116">
        <v>-46.051000000000009</v>
      </c>
      <c r="F36" s="108">
        <v>-13.601000000000006</v>
      </c>
      <c r="G36" s="109">
        <v>19.286091482887819</v>
      </c>
      <c r="H36" s="15">
        <v>11.296058967611797</v>
      </c>
      <c r="I36" s="119">
        <v>8.7521483999535583</v>
      </c>
      <c r="J36" s="119">
        <v>-10.533943082934261</v>
      </c>
      <c r="K36" s="21">
        <v>-2.543910567658239</v>
      </c>
    </row>
    <row r="37" spans="1:11" x14ac:dyDescent="0.25">
      <c r="A37" s="193" t="s">
        <v>346</v>
      </c>
      <c r="B37" s="14">
        <v>31.741</v>
      </c>
      <c r="C37" s="16">
        <v>26.481999999999999</v>
      </c>
      <c r="D37" s="116">
        <v>20.206</v>
      </c>
      <c r="E37" s="116">
        <v>-11.535</v>
      </c>
      <c r="F37" s="108">
        <v>-6.2759999999999998</v>
      </c>
      <c r="G37" s="109">
        <v>21.35959570129809</v>
      </c>
      <c r="H37" s="15">
        <v>16.343281739860277</v>
      </c>
      <c r="I37" s="119">
        <v>13.015053043136598</v>
      </c>
      <c r="J37" s="119">
        <v>-8.3445426581614921</v>
      </c>
      <c r="K37" s="21">
        <v>-3.3282286967236789</v>
      </c>
    </row>
    <row r="38" spans="1:11" x14ac:dyDescent="0.25">
      <c r="A38" s="193" t="s">
        <v>347</v>
      </c>
      <c r="B38" s="14">
        <v>148.38800000000001</v>
      </c>
      <c r="C38" s="16">
        <v>127.77200000000001</v>
      </c>
      <c r="D38" s="116">
        <v>135.27199999999999</v>
      </c>
      <c r="E38" s="116">
        <v>-13.116000000000014</v>
      </c>
      <c r="F38" s="108">
        <v>7.4999999999999858</v>
      </c>
      <c r="G38" s="109">
        <v>12.763076976007087</v>
      </c>
      <c r="H38" s="15">
        <v>10.659285287630183</v>
      </c>
      <c r="I38" s="119">
        <v>10.982918959646264</v>
      </c>
      <c r="J38" s="119">
        <v>-1.7801580163608222</v>
      </c>
      <c r="K38" s="21">
        <v>0.32363367201608106</v>
      </c>
    </row>
    <row r="39" spans="1:11" x14ac:dyDescent="0.25">
      <c r="A39" s="193" t="s">
        <v>348</v>
      </c>
      <c r="B39" s="14">
        <v>105.069</v>
      </c>
      <c r="C39" s="16">
        <v>93.400999999999996</v>
      </c>
      <c r="D39" s="116">
        <v>86.841999999999999</v>
      </c>
      <c r="E39" s="116">
        <v>-18.227000000000004</v>
      </c>
      <c r="F39" s="108">
        <v>-6.5589999999999975</v>
      </c>
      <c r="G39" s="109">
        <v>42.907547994266416</v>
      </c>
      <c r="H39" s="15">
        <v>34.336583142168109</v>
      </c>
      <c r="I39" s="119">
        <v>33.761760360780656</v>
      </c>
      <c r="J39" s="119">
        <v>-9.1457876334857602</v>
      </c>
      <c r="K39" s="21">
        <v>-0.57482278138745357</v>
      </c>
    </row>
    <row r="40" spans="1:11" x14ac:dyDescent="0.25">
      <c r="A40" s="193" t="s">
        <v>349</v>
      </c>
      <c r="B40" s="14">
        <v>773.95299999999997</v>
      </c>
      <c r="C40" s="16">
        <v>622.79899999999998</v>
      </c>
      <c r="D40" s="116">
        <v>589.88400000000001</v>
      </c>
      <c r="E40" s="116">
        <v>-184.06899999999996</v>
      </c>
      <c r="F40" s="108">
        <v>-32.914999999999964</v>
      </c>
      <c r="G40" s="109">
        <v>22.623821056339366</v>
      </c>
      <c r="H40" s="15">
        <v>17.825099658151363</v>
      </c>
      <c r="I40" s="119">
        <v>16.730970663706309</v>
      </c>
      <c r="J40" s="119">
        <v>-5.8928503926330578</v>
      </c>
      <c r="K40" s="21">
        <v>-1.0941289944450538</v>
      </c>
    </row>
    <row r="41" spans="1:11" x14ac:dyDescent="0.25">
      <c r="A41" s="193" t="s">
        <v>350</v>
      </c>
      <c r="B41" s="14">
        <v>637.34400000000005</v>
      </c>
      <c r="C41" s="16">
        <v>509.66300000000001</v>
      </c>
      <c r="D41" s="116">
        <v>467.88900000000001</v>
      </c>
      <c r="E41" s="116">
        <v>-169.45500000000004</v>
      </c>
      <c r="F41" s="108">
        <v>-41.774000000000001</v>
      </c>
      <c r="G41" s="109">
        <v>49.364150298929523</v>
      </c>
      <c r="H41" s="15">
        <v>35.438152215027927</v>
      </c>
      <c r="I41" s="119">
        <v>32.4506466701067</v>
      </c>
      <c r="J41" s="119">
        <v>-16.913503628822824</v>
      </c>
      <c r="K41" s="21">
        <v>-2.9875055449212269</v>
      </c>
    </row>
    <row r="42" spans="1:11" x14ac:dyDescent="0.25">
      <c r="A42" s="193" t="s">
        <v>351</v>
      </c>
      <c r="B42" s="14">
        <v>52.29</v>
      </c>
      <c r="C42" s="16">
        <v>42.058999999999997</v>
      </c>
      <c r="D42" s="116">
        <v>41.901000000000003</v>
      </c>
      <c r="E42" s="116">
        <v>-10.388999999999996</v>
      </c>
      <c r="F42" s="108">
        <v>-0.15799999999999415</v>
      </c>
      <c r="G42" s="109">
        <v>56.286935273791968</v>
      </c>
      <c r="H42" s="15">
        <v>31.793270793490009</v>
      </c>
      <c r="I42" s="119">
        <v>30.938545258541122</v>
      </c>
      <c r="J42" s="119">
        <v>-25.348390015250846</v>
      </c>
      <c r="K42" s="21">
        <v>-0.85472553494888714</v>
      </c>
    </row>
    <row r="43" spans="1:11" x14ac:dyDescent="0.25">
      <c r="A43" s="193" t="s">
        <v>352</v>
      </c>
      <c r="B43" s="14">
        <v>863.64099999999996</v>
      </c>
      <c r="C43" s="16">
        <v>685.47400000000005</v>
      </c>
      <c r="D43" s="116">
        <v>617.96500000000003</v>
      </c>
      <c r="E43" s="116">
        <v>-245.67599999999993</v>
      </c>
      <c r="F43" s="108">
        <v>-67.509000000000015</v>
      </c>
      <c r="G43" s="109">
        <v>55.106593271265858</v>
      </c>
      <c r="H43" s="15">
        <v>41.958787623555104</v>
      </c>
      <c r="I43" s="119">
        <v>37.976243223960068</v>
      </c>
      <c r="J43" s="119">
        <v>-17.130350047305789</v>
      </c>
      <c r="K43" s="21">
        <v>-3.9825443995950351</v>
      </c>
    </row>
    <row r="44" spans="1:11" x14ac:dyDescent="0.25">
      <c r="A44" s="193" t="s">
        <v>353</v>
      </c>
      <c r="B44" s="14">
        <v>298.40699999999998</v>
      </c>
      <c r="C44" s="16">
        <v>228.50200000000001</v>
      </c>
      <c r="D44" s="116">
        <v>222.97200000000001</v>
      </c>
      <c r="E44" s="116">
        <v>-75.434999999999974</v>
      </c>
      <c r="F44" s="108">
        <v>-5.5300000000000011</v>
      </c>
      <c r="G44" s="109">
        <v>61.852932763459535</v>
      </c>
      <c r="H44" s="15">
        <v>43.664499066524243</v>
      </c>
      <c r="I44" s="119">
        <v>42.173394136216366</v>
      </c>
      <c r="J44" s="119">
        <v>-19.679538627243168</v>
      </c>
      <c r="K44" s="21">
        <v>-1.4911049303078769</v>
      </c>
    </row>
    <row r="45" spans="1:11" x14ac:dyDescent="0.25">
      <c r="A45" s="193" t="s">
        <v>354</v>
      </c>
      <c r="B45" s="14">
        <v>144.52799999999999</v>
      </c>
      <c r="C45" s="16">
        <v>96.352999999999994</v>
      </c>
      <c r="D45" s="116">
        <v>79.882000000000005</v>
      </c>
      <c r="E45" s="116">
        <v>-64.645999999999987</v>
      </c>
      <c r="F45" s="108">
        <v>-16.470999999999989</v>
      </c>
      <c r="G45" s="109">
        <v>23.936283854170977</v>
      </c>
      <c r="H45" s="15">
        <v>15.472974926049993</v>
      </c>
      <c r="I45" s="119">
        <v>12.970657625753612</v>
      </c>
      <c r="J45" s="119">
        <v>-10.965626228417365</v>
      </c>
      <c r="K45" s="21">
        <v>-2.5023173002963812</v>
      </c>
    </row>
    <row r="46" spans="1:11" x14ac:dyDescent="0.25">
      <c r="A46" s="193" t="s">
        <v>355</v>
      </c>
      <c r="B46" s="14">
        <v>629.10900000000004</v>
      </c>
      <c r="C46" s="16">
        <v>467.791</v>
      </c>
      <c r="D46" s="116">
        <v>452.024</v>
      </c>
      <c r="E46" s="116">
        <v>-177.08500000000004</v>
      </c>
      <c r="F46" s="108">
        <v>-15.766999999999996</v>
      </c>
      <c r="G46" s="109">
        <v>41.173725635464265</v>
      </c>
      <c r="H46" s="15">
        <v>29.035269406925522</v>
      </c>
      <c r="I46" s="119">
        <v>27.761867414641394</v>
      </c>
      <c r="J46" s="119">
        <v>-13.411858220822872</v>
      </c>
      <c r="K46" s="21">
        <v>-1.2734019922841284</v>
      </c>
    </row>
    <row r="47" spans="1:11" x14ac:dyDescent="0.25">
      <c r="A47" s="193" t="s">
        <v>356</v>
      </c>
      <c r="B47" s="14">
        <v>45.893999999999998</v>
      </c>
      <c r="C47" s="16">
        <v>35.744</v>
      </c>
      <c r="D47" s="116">
        <v>32.506999999999998</v>
      </c>
      <c r="E47" s="116">
        <v>-13.387</v>
      </c>
      <c r="F47" s="108">
        <v>-3.2370000000000019</v>
      </c>
      <c r="G47" s="109">
        <v>27.058546076292672</v>
      </c>
      <c r="H47" s="15">
        <v>21.661980025210902</v>
      </c>
      <c r="I47" s="119">
        <v>19.886092520768845</v>
      </c>
      <c r="J47" s="119">
        <v>-7.1724535555238269</v>
      </c>
      <c r="K47" s="21">
        <v>-1.775887504442057</v>
      </c>
    </row>
    <row r="48" spans="1:11" x14ac:dyDescent="0.25">
      <c r="A48" s="193" t="s">
        <v>357</v>
      </c>
      <c r="B48" s="14">
        <v>279.59300000000002</v>
      </c>
      <c r="C48" s="16">
        <v>226.60900000000001</v>
      </c>
      <c r="D48" s="116">
        <v>195.99799999999999</v>
      </c>
      <c r="E48" s="116">
        <v>-83.595000000000027</v>
      </c>
      <c r="F48" s="108">
        <v>-30.611000000000018</v>
      </c>
      <c r="G48" s="109">
        <v>48.915213257124464</v>
      </c>
      <c r="H48" s="15">
        <v>36.841600416199256</v>
      </c>
      <c r="I48" s="119">
        <v>32.57571854291978</v>
      </c>
      <c r="J48" s="119">
        <v>-16.339494714204683</v>
      </c>
      <c r="K48" s="21">
        <v>-4.2658818732794757</v>
      </c>
    </row>
    <row r="49" spans="1:11" x14ac:dyDescent="0.25">
      <c r="A49" s="193" t="s">
        <v>358</v>
      </c>
      <c r="B49" s="14">
        <v>58.902999999999999</v>
      </c>
      <c r="C49" s="16">
        <v>50.031999999999996</v>
      </c>
      <c r="D49" s="116">
        <v>44.070999999999998</v>
      </c>
      <c r="E49" s="116">
        <v>-14.832000000000001</v>
      </c>
      <c r="F49" s="108">
        <v>-5.9609999999999985</v>
      </c>
      <c r="G49" s="109">
        <v>57.016881558059396</v>
      </c>
      <c r="H49" s="15">
        <v>43.715923388787921</v>
      </c>
      <c r="I49" s="119">
        <v>40.029610521726497</v>
      </c>
      <c r="J49" s="119">
        <v>-16.987271036332899</v>
      </c>
      <c r="K49" s="21">
        <v>-3.6863128670614245</v>
      </c>
    </row>
    <row r="50" spans="1:11" x14ac:dyDescent="0.25">
      <c r="A50" s="193" t="s">
        <v>359</v>
      </c>
      <c r="B50" s="14">
        <v>440.83199999999999</v>
      </c>
      <c r="C50" s="16">
        <v>349.85599999999999</v>
      </c>
      <c r="D50" s="116">
        <v>304.44499999999999</v>
      </c>
      <c r="E50" s="116">
        <v>-136.387</v>
      </c>
      <c r="F50" s="108">
        <v>-45.411000000000001</v>
      </c>
      <c r="G50" s="109">
        <v>53.391274648373489</v>
      </c>
      <c r="H50" s="15">
        <v>38.776292834960024</v>
      </c>
      <c r="I50" s="119">
        <v>33.338553119168807</v>
      </c>
      <c r="J50" s="119">
        <v>-20.052721529204682</v>
      </c>
      <c r="K50" s="21">
        <v>-5.4377397157912171</v>
      </c>
    </row>
    <row r="51" spans="1:11" x14ac:dyDescent="0.25">
      <c r="A51" s="193" t="s">
        <v>360</v>
      </c>
      <c r="B51" s="14">
        <v>1238.499</v>
      </c>
      <c r="C51" s="16">
        <v>703.47900000000004</v>
      </c>
      <c r="D51" s="116">
        <v>631.21900000000005</v>
      </c>
      <c r="E51" s="116">
        <v>-607.28</v>
      </c>
      <c r="F51" s="108">
        <v>-72.259999999999991</v>
      </c>
      <c r="G51" s="109">
        <v>35.416447428623719</v>
      </c>
      <c r="H51" s="15">
        <v>17.846408236534504</v>
      </c>
      <c r="I51" s="119">
        <v>15.633880015564058</v>
      </c>
      <c r="J51" s="119">
        <v>-19.78256741305966</v>
      </c>
      <c r="K51" s="21">
        <v>-2.2125282209704462</v>
      </c>
    </row>
    <row r="52" spans="1:11" x14ac:dyDescent="0.25">
      <c r="A52" s="193" t="s">
        <v>361</v>
      </c>
      <c r="B52" s="14">
        <v>75.278000000000006</v>
      </c>
      <c r="C52" s="16">
        <v>47.609000000000002</v>
      </c>
      <c r="D52" s="116">
        <v>41.305999999999997</v>
      </c>
      <c r="E52" s="116">
        <v>-33.972000000000008</v>
      </c>
      <c r="F52" s="108">
        <v>-6.3030000000000044</v>
      </c>
      <c r="G52" s="109">
        <v>27.38925576233877</v>
      </c>
      <c r="H52" s="15">
        <v>15.408041736248656</v>
      </c>
      <c r="I52" s="119">
        <v>12.880713232152823</v>
      </c>
      <c r="J52" s="119">
        <v>-14.508542530185947</v>
      </c>
      <c r="K52" s="21">
        <v>-2.5273285040958324</v>
      </c>
    </row>
    <row r="53" spans="1:11" x14ac:dyDescent="0.25">
      <c r="A53" s="193" t="s">
        <v>362</v>
      </c>
      <c r="B53" s="14">
        <v>21.192</v>
      </c>
      <c r="C53" s="16">
        <v>15.468999999999999</v>
      </c>
      <c r="D53" s="116">
        <v>15.446</v>
      </c>
      <c r="E53" s="116">
        <v>-5.7460000000000004</v>
      </c>
      <c r="F53" s="108">
        <v>-2.2999999999999687E-2</v>
      </c>
      <c r="G53" s="109">
        <v>30.201370975787029</v>
      </c>
      <c r="H53" s="15">
        <v>20.681034252252733</v>
      </c>
      <c r="I53" s="119">
        <v>20.079559045291457</v>
      </c>
      <c r="J53" s="119">
        <v>-10.121811930495571</v>
      </c>
      <c r="K53" s="21">
        <v>-0.60147520696127543</v>
      </c>
    </row>
    <row r="54" spans="1:11" x14ac:dyDescent="0.25">
      <c r="A54" s="193" t="s">
        <v>363</v>
      </c>
      <c r="B54" s="14">
        <v>242.42500000000001</v>
      </c>
      <c r="C54" s="16">
        <v>196.80699999999999</v>
      </c>
      <c r="D54" s="116">
        <v>201.56700000000001</v>
      </c>
      <c r="E54" s="116">
        <v>-40.858000000000004</v>
      </c>
      <c r="F54" s="108">
        <v>4.7600000000000193</v>
      </c>
      <c r="G54" s="109">
        <v>23.576808803435011</v>
      </c>
      <c r="H54" s="15">
        <v>17.83279450247548</v>
      </c>
      <c r="I54" s="119">
        <v>18.16046532999616</v>
      </c>
      <c r="J54" s="119">
        <v>-5.4163434734388503</v>
      </c>
      <c r="K54" s="21">
        <v>0.32767082752068077</v>
      </c>
    </row>
    <row r="55" spans="1:11" x14ac:dyDescent="0.25">
      <c r="A55" s="193" t="s">
        <v>364</v>
      </c>
      <c r="B55" s="14">
        <v>206.03700000000001</v>
      </c>
      <c r="C55" s="16">
        <v>133.57499999999999</v>
      </c>
      <c r="D55" s="116">
        <v>128.69300000000001</v>
      </c>
      <c r="E55" s="116">
        <v>-77.343999999999994</v>
      </c>
      <c r="F55" s="108">
        <v>-4.8819999999999766</v>
      </c>
      <c r="G55" s="109">
        <v>20.350076990467798</v>
      </c>
      <c r="H55" s="15">
        <v>12.233431176360147</v>
      </c>
      <c r="I55" s="119">
        <v>11.613309016550993</v>
      </c>
      <c r="J55" s="119">
        <v>-8.7367679739168054</v>
      </c>
      <c r="K55" s="21">
        <v>-0.62012215980915464</v>
      </c>
    </row>
    <row r="56" spans="1:11" x14ac:dyDescent="0.25">
      <c r="A56" s="193" t="s">
        <v>365</v>
      </c>
      <c r="B56" s="14">
        <v>139.166</v>
      </c>
      <c r="C56" s="16">
        <v>109.28100000000001</v>
      </c>
      <c r="D56" s="116">
        <v>98.084999999999994</v>
      </c>
      <c r="E56" s="116">
        <v>-41.081000000000003</v>
      </c>
      <c r="F56" s="108">
        <v>-11.196000000000012</v>
      </c>
      <c r="G56" s="109">
        <v>74.403212095614379</v>
      </c>
      <c r="H56" s="15">
        <v>59.741857185029687</v>
      </c>
      <c r="I56" s="119">
        <v>55.262268296805452</v>
      </c>
      <c r="J56" s="119">
        <v>-19.140943798808927</v>
      </c>
      <c r="K56" s="21">
        <v>-4.4795888882242352</v>
      </c>
    </row>
    <row r="57" spans="1:11" x14ac:dyDescent="0.25">
      <c r="A57" s="193" t="s">
        <v>366</v>
      </c>
      <c r="B57" s="14">
        <v>300.00700000000001</v>
      </c>
      <c r="C57" s="16">
        <v>233.71899999999999</v>
      </c>
      <c r="D57" s="116">
        <v>216.80699999999999</v>
      </c>
      <c r="E57" s="116">
        <v>-83.200000000000017</v>
      </c>
      <c r="F57" s="108">
        <v>-16.912000000000006</v>
      </c>
      <c r="G57" s="109">
        <v>40.050221806302957</v>
      </c>
      <c r="H57" s="15">
        <v>29.450107735537607</v>
      </c>
      <c r="I57" s="119">
        <v>26.86157197070597</v>
      </c>
      <c r="J57" s="119">
        <v>-13.188649835596987</v>
      </c>
      <c r="K57" s="21">
        <v>-2.5885357648316365</v>
      </c>
    </row>
    <row r="58" spans="1:11" ht="15.75" thickBot="1" x14ac:dyDescent="0.3">
      <c r="A58" s="194" t="s">
        <v>367</v>
      </c>
      <c r="B58" s="22">
        <v>25.382999999999999</v>
      </c>
      <c r="C58" s="24">
        <v>22.292000000000002</v>
      </c>
      <c r="D58" s="117">
        <v>21.324000000000002</v>
      </c>
      <c r="E58" s="117">
        <v>-4.0589999999999975</v>
      </c>
      <c r="F58" s="111">
        <v>-0.96799999999999997</v>
      </c>
      <c r="G58" s="112">
        <v>36.955667176239352</v>
      </c>
      <c r="H58" s="23">
        <v>30.145507654027153</v>
      </c>
      <c r="I58" s="120">
        <v>30.659516038590382</v>
      </c>
      <c r="J58" s="120">
        <v>-6.2961511376489696</v>
      </c>
      <c r="K58" s="29">
        <v>0.51400838456322973</v>
      </c>
    </row>
    <row r="59" spans="1:11" x14ac:dyDescent="0.25">
      <c r="B59" s="31"/>
      <c r="C59" s="31"/>
      <c r="D59" s="31"/>
      <c r="E59" s="31"/>
      <c r="F59" s="31"/>
      <c r="G59" s="113"/>
      <c r="H59" s="113"/>
      <c r="I59" s="113"/>
      <c r="J59" s="113"/>
      <c r="K59" s="113"/>
    </row>
    <row r="60" spans="1:11" ht="35.1" customHeight="1" x14ac:dyDescent="0.25">
      <c r="A60" s="605" t="s">
        <v>420</v>
      </c>
      <c r="B60" s="605"/>
      <c r="C60" s="605"/>
      <c r="D60" s="605"/>
      <c r="E60" s="605"/>
      <c r="F60" s="605"/>
      <c r="G60" s="605"/>
      <c r="H60" s="605"/>
      <c r="I60" s="605"/>
      <c r="J60" s="605"/>
      <c r="K60" s="605"/>
    </row>
    <row r="61" spans="1:11" ht="15.75" customHeight="1" x14ac:dyDescent="0.25">
      <c r="A61" s="605" t="s">
        <v>421</v>
      </c>
      <c r="B61" s="605"/>
      <c r="C61" s="605"/>
      <c r="D61" s="605"/>
      <c r="E61" s="605"/>
      <c r="F61" s="605"/>
      <c r="G61" s="605"/>
      <c r="H61" s="605"/>
      <c r="I61" s="605"/>
      <c r="J61" s="605"/>
      <c r="K61" s="605"/>
    </row>
  </sheetData>
  <mergeCells count="6">
    <mergeCell ref="A1:I1"/>
    <mergeCell ref="A61:K61"/>
    <mergeCell ref="A5:A6"/>
    <mergeCell ref="B5:F5"/>
    <mergeCell ref="G5:K5"/>
    <mergeCell ref="A60:K60"/>
  </mergeCells>
  <hyperlinks>
    <hyperlink ref="A2" location="'Appendix Table Menu'!A1" display="'Appendix Table Menu'!A1" xr:uid="{36E7108D-51C8-4EC8-BCA8-F9A1620E3A25}"/>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08119-B9B3-4075-8F1E-DE556484E269}">
  <sheetPr>
    <tabColor rgb="FF806000"/>
  </sheetPr>
  <dimension ref="A1:S62"/>
  <sheetViews>
    <sheetView topLeftCell="A68" workbookViewId="0">
      <selection activeCell="Q12" sqref="Q12"/>
    </sheetView>
  </sheetViews>
  <sheetFormatPr defaultRowHeight="15" x14ac:dyDescent="0.25"/>
  <cols>
    <col min="1" max="1" width="27.42578125" customWidth="1"/>
    <col min="2" max="2" width="17.42578125" customWidth="1"/>
    <col min="3" max="6" width="11.5703125" customWidth="1"/>
    <col min="7" max="7" width="12.7109375" customWidth="1"/>
    <col min="8" max="8" width="11.5703125" customWidth="1"/>
    <col min="9" max="9" width="13.28515625" customWidth="1"/>
    <col min="10" max="13" width="11.5703125" customWidth="1"/>
    <col min="14" max="14" width="14.140625" customWidth="1"/>
  </cols>
  <sheetData>
    <row r="1" spans="1:15" ht="21" x14ac:dyDescent="0.35">
      <c r="A1" s="606" t="s">
        <v>422</v>
      </c>
      <c r="B1" s="606"/>
      <c r="C1" s="606"/>
      <c r="D1" s="606"/>
      <c r="E1" s="606"/>
      <c r="F1" s="606"/>
      <c r="G1" s="606"/>
    </row>
    <row r="2" spans="1:15" x14ac:dyDescent="0.25">
      <c r="A2" s="370" t="s">
        <v>71</v>
      </c>
    </row>
    <row r="3" spans="1:15" x14ac:dyDescent="0.25">
      <c r="A3" s="47"/>
    </row>
    <row r="4" spans="1:15" ht="15.75" thickBot="1" x14ac:dyDescent="0.3"/>
    <row r="5" spans="1:15" x14ac:dyDescent="0.25">
      <c r="A5" s="674" t="s">
        <v>303</v>
      </c>
      <c r="B5" s="687" t="s">
        <v>411</v>
      </c>
      <c r="C5" s="642"/>
      <c r="D5" s="642"/>
      <c r="E5" s="642"/>
      <c r="F5" s="642"/>
      <c r="G5" s="642"/>
      <c r="H5" s="688"/>
      <c r="I5" s="689" t="s">
        <v>423</v>
      </c>
      <c r="J5" s="642"/>
      <c r="K5" s="642"/>
      <c r="L5" s="642"/>
      <c r="M5" s="642"/>
      <c r="N5" s="642"/>
      <c r="O5" s="643"/>
    </row>
    <row r="6" spans="1:15" x14ac:dyDescent="0.25">
      <c r="A6" s="686"/>
      <c r="B6" s="690" t="s">
        <v>178</v>
      </c>
      <c r="C6" s="692" t="s">
        <v>179</v>
      </c>
      <c r="D6" s="692"/>
      <c r="E6" s="692"/>
      <c r="F6" s="692"/>
      <c r="G6" s="682" t="s">
        <v>180</v>
      </c>
      <c r="H6" s="693" t="s">
        <v>78</v>
      </c>
      <c r="I6" s="695" t="s">
        <v>178</v>
      </c>
      <c r="J6" s="692" t="s">
        <v>179</v>
      </c>
      <c r="K6" s="692"/>
      <c r="L6" s="692"/>
      <c r="M6" s="692"/>
      <c r="N6" s="682" t="s">
        <v>180</v>
      </c>
      <c r="O6" s="684" t="s">
        <v>78</v>
      </c>
    </row>
    <row r="7" spans="1:15" ht="30" x14ac:dyDescent="0.25">
      <c r="A7" s="675"/>
      <c r="B7" s="691"/>
      <c r="C7" s="2" t="s">
        <v>181</v>
      </c>
      <c r="D7" s="2" t="s">
        <v>182</v>
      </c>
      <c r="E7" s="2" t="s">
        <v>424</v>
      </c>
      <c r="F7" s="2" t="s">
        <v>78</v>
      </c>
      <c r="G7" s="683"/>
      <c r="H7" s="694"/>
      <c r="I7" s="696"/>
      <c r="J7" s="2" t="s">
        <v>181</v>
      </c>
      <c r="K7" s="2" t="s">
        <v>182</v>
      </c>
      <c r="L7" s="2" t="s">
        <v>424</v>
      </c>
      <c r="M7" s="2" t="s">
        <v>78</v>
      </c>
      <c r="N7" s="683"/>
      <c r="O7" s="685"/>
    </row>
    <row r="8" spans="1:15" x14ac:dyDescent="0.25">
      <c r="A8" s="102" t="s">
        <v>316</v>
      </c>
      <c r="B8" s="148">
        <v>15291.788</v>
      </c>
      <c r="C8" s="149">
        <v>8212.33</v>
      </c>
      <c r="D8" s="149">
        <v>10873.52</v>
      </c>
      <c r="E8" s="149">
        <v>10984.922</v>
      </c>
      <c r="F8" s="149">
        <v>30070.772000000001</v>
      </c>
      <c r="G8" s="149">
        <v>2086.8200000000002</v>
      </c>
      <c r="H8" s="151">
        <v>47449.380000000005</v>
      </c>
      <c r="I8" s="106">
        <v>32.227582320359083</v>
      </c>
      <c r="J8" s="7">
        <v>17.307560183083528</v>
      </c>
      <c r="K8" s="7">
        <v>22.916042317096661</v>
      </c>
      <c r="L8" s="7">
        <v>23.150823045527673</v>
      </c>
      <c r="M8" s="7">
        <v>63.374425545707865</v>
      </c>
      <c r="N8" s="7">
        <v>4.3979921339330454</v>
      </c>
      <c r="O8" s="223">
        <v>100</v>
      </c>
    </row>
    <row r="9" spans="1:15" x14ac:dyDescent="0.25">
      <c r="A9" s="107" t="s">
        <v>317</v>
      </c>
      <c r="B9" s="154">
        <v>261.35399999999998</v>
      </c>
      <c r="C9" s="155">
        <v>92.478999999999999</v>
      </c>
      <c r="D9" s="155">
        <v>156.25200000000001</v>
      </c>
      <c r="E9" s="155">
        <v>87.605000000000004</v>
      </c>
      <c r="F9" s="155">
        <v>336.33600000000001</v>
      </c>
      <c r="G9" s="155">
        <v>75.738</v>
      </c>
      <c r="H9" s="157">
        <v>673.42799999999988</v>
      </c>
      <c r="I9" s="109">
        <v>38.809494110728991</v>
      </c>
      <c r="J9" s="15">
        <v>13.732574232137662</v>
      </c>
      <c r="K9" s="15">
        <v>23.202480443343614</v>
      </c>
      <c r="L9" s="15">
        <v>13.008814602303442</v>
      </c>
      <c r="M9" s="15">
        <v>49.943869277784721</v>
      </c>
      <c r="N9" s="15">
        <v>11.246636611486307</v>
      </c>
      <c r="O9" s="224">
        <v>100</v>
      </c>
    </row>
    <row r="10" spans="1:15" x14ac:dyDescent="0.25">
      <c r="A10" s="107" t="s">
        <v>318</v>
      </c>
      <c r="B10" s="154">
        <v>35.164000000000001</v>
      </c>
      <c r="C10" s="155">
        <v>27.972999999999999</v>
      </c>
      <c r="D10" s="155">
        <v>15.904999999999999</v>
      </c>
      <c r="E10" s="155">
        <v>13.244999999999999</v>
      </c>
      <c r="F10" s="155">
        <v>57.122999999999998</v>
      </c>
      <c r="G10" s="155">
        <v>4.0229999999999997</v>
      </c>
      <c r="H10" s="157">
        <v>96.31</v>
      </c>
      <c r="I10" s="109">
        <v>36.511265704495898</v>
      </c>
      <c r="J10" s="15">
        <v>29.044751323850065</v>
      </c>
      <c r="K10" s="15">
        <v>16.514380645831171</v>
      </c>
      <c r="L10" s="15">
        <v>13.752465995223757</v>
      </c>
      <c r="M10" s="15">
        <v>59.31159796490499</v>
      </c>
      <c r="N10" s="15">
        <v>4.1771363305991063</v>
      </c>
      <c r="O10" s="224">
        <v>100</v>
      </c>
    </row>
    <row r="11" spans="1:15" x14ac:dyDescent="0.25">
      <c r="A11" s="107" t="s">
        <v>319</v>
      </c>
      <c r="B11" s="154">
        <v>372.57</v>
      </c>
      <c r="C11" s="155">
        <v>119.533</v>
      </c>
      <c r="D11" s="155">
        <v>219.73599999999999</v>
      </c>
      <c r="E11" s="155">
        <v>217.08600000000001</v>
      </c>
      <c r="F11" s="155">
        <v>556.35500000000002</v>
      </c>
      <c r="G11" s="155">
        <v>63.189</v>
      </c>
      <c r="H11" s="157">
        <v>992.11399999999992</v>
      </c>
      <c r="I11" s="109">
        <v>37.55314409432787</v>
      </c>
      <c r="J11" s="15">
        <v>12.048312996288733</v>
      </c>
      <c r="K11" s="15">
        <v>22.148261187726412</v>
      </c>
      <c r="L11" s="15">
        <v>21.881154786647507</v>
      </c>
      <c r="M11" s="15">
        <v>56.077728970662655</v>
      </c>
      <c r="N11" s="15">
        <v>6.3691269350094855</v>
      </c>
      <c r="O11" s="224">
        <v>100</v>
      </c>
    </row>
    <row r="12" spans="1:15" x14ac:dyDescent="0.25">
      <c r="A12" s="107" t="s">
        <v>320</v>
      </c>
      <c r="B12" s="154">
        <v>182.36199999999999</v>
      </c>
      <c r="C12" s="155">
        <v>83.596999999999994</v>
      </c>
      <c r="D12" s="155">
        <v>95.376000000000005</v>
      </c>
      <c r="E12" s="155">
        <v>35.72</v>
      </c>
      <c r="F12" s="155">
        <v>214.69300000000001</v>
      </c>
      <c r="G12" s="155">
        <v>39.003999999999998</v>
      </c>
      <c r="H12" s="157">
        <v>436.05900000000008</v>
      </c>
      <c r="I12" s="109">
        <v>41.820487594568618</v>
      </c>
      <c r="J12" s="15">
        <v>19.171029608378678</v>
      </c>
      <c r="K12" s="15">
        <v>21.872269578199276</v>
      </c>
      <c r="L12" s="15">
        <v>8.1915520606156491</v>
      </c>
      <c r="M12" s="15">
        <v>49.234851247193603</v>
      </c>
      <c r="N12" s="15">
        <v>8.9446611582377589</v>
      </c>
      <c r="O12" s="224">
        <v>100</v>
      </c>
    </row>
    <row r="13" spans="1:15" x14ac:dyDescent="0.25">
      <c r="A13" s="107" t="s">
        <v>321</v>
      </c>
      <c r="B13" s="154">
        <v>2145.3449999999998</v>
      </c>
      <c r="C13" s="155">
        <v>918.69899999999996</v>
      </c>
      <c r="D13" s="155">
        <v>1407.9960000000001</v>
      </c>
      <c r="E13" s="155">
        <v>1638.2629999999999</v>
      </c>
      <c r="F13" s="155">
        <v>3964.9580000000001</v>
      </c>
      <c r="G13" s="155">
        <v>131.74700000000001</v>
      </c>
      <c r="H13" s="157">
        <v>6242.05</v>
      </c>
      <c r="I13" s="109">
        <v>34.369237670316636</v>
      </c>
      <c r="J13" s="15">
        <v>14.717905175383086</v>
      </c>
      <c r="K13" s="15">
        <v>22.556628030855251</v>
      </c>
      <c r="L13" s="15">
        <v>26.245592393524564</v>
      </c>
      <c r="M13" s="15">
        <v>63.520125599762899</v>
      </c>
      <c r="N13" s="15">
        <v>2.1106367299204587</v>
      </c>
      <c r="O13" s="224">
        <v>100</v>
      </c>
    </row>
    <row r="14" spans="1:15" x14ac:dyDescent="0.25">
      <c r="A14" s="107" t="s">
        <v>322</v>
      </c>
      <c r="B14" s="154">
        <v>266.96199999999999</v>
      </c>
      <c r="C14" s="155">
        <v>88.176000000000002</v>
      </c>
      <c r="D14" s="155">
        <v>192.54</v>
      </c>
      <c r="E14" s="155">
        <v>226.45500000000001</v>
      </c>
      <c r="F14" s="155">
        <v>507.17099999999999</v>
      </c>
      <c r="G14" s="155">
        <v>27.952000000000002</v>
      </c>
      <c r="H14" s="157">
        <v>802.08500000000004</v>
      </c>
      <c r="I14" s="109">
        <v>33.283504865444428</v>
      </c>
      <c r="J14" s="15">
        <v>10.993348585249693</v>
      </c>
      <c r="K14" s="15">
        <v>24.004937132598165</v>
      </c>
      <c r="L14" s="15">
        <v>28.233291982769902</v>
      </c>
      <c r="M14" s="15">
        <v>63.231577700617756</v>
      </c>
      <c r="N14" s="15">
        <v>3.4849174339377993</v>
      </c>
      <c r="O14" s="224">
        <v>100</v>
      </c>
    </row>
    <row r="15" spans="1:15" x14ac:dyDescent="0.25">
      <c r="A15" s="107" t="s">
        <v>323</v>
      </c>
      <c r="B15" s="154">
        <v>104.468</v>
      </c>
      <c r="C15" s="155">
        <v>176.65299999999999</v>
      </c>
      <c r="D15" s="155">
        <v>109.539</v>
      </c>
      <c r="E15" s="155">
        <v>124.509</v>
      </c>
      <c r="F15" s="155">
        <v>410.70100000000002</v>
      </c>
      <c r="G15" s="155">
        <v>2.9729999999999999</v>
      </c>
      <c r="H15" s="157">
        <v>518.14199999999994</v>
      </c>
      <c r="I15" s="109">
        <v>20.162040521710267</v>
      </c>
      <c r="J15" s="15">
        <v>34.093549644692004</v>
      </c>
      <c r="K15" s="15">
        <v>21.140729761339557</v>
      </c>
      <c r="L15" s="15">
        <v>24.029899139618099</v>
      </c>
      <c r="M15" s="15">
        <v>79.264178545649671</v>
      </c>
      <c r="N15" s="15">
        <v>0.57378093264008712</v>
      </c>
      <c r="O15" s="224">
        <v>100</v>
      </c>
    </row>
    <row r="16" spans="1:15" x14ac:dyDescent="0.25">
      <c r="A16" s="107" t="s">
        <v>324</v>
      </c>
      <c r="B16" s="154">
        <v>45.756999999999998</v>
      </c>
      <c r="C16" s="155">
        <v>13.648999999999999</v>
      </c>
      <c r="D16" s="155">
        <v>33.247999999999998</v>
      </c>
      <c r="E16" s="155">
        <v>18.236999999999998</v>
      </c>
      <c r="F16" s="155">
        <v>65.134</v>
      </c>
      <c r="G16" s="155">
        <v>6.66</v>
      </c>
      <c r="H16" s="157">
        <v>117.55099999999999</v>
      </c>
      <c r="I16" s="109">
        <v>38.925232452297301</v>
      </c>
      <c r="J16" s="15">
        <v>11.611130488043488</v>
      </c>
      <c r="K16" s="15">
        <v>28.283893799287117</v>
      </c>
      <c r="L16" s="15">
        <v>15.514117276756473</v>
      </c>
      <c r="M16" s="15">
        <v>55.409141564087086</v>
      </c>
      <c r="N16" s="15">
        <v>5.6656259836156231</v>
      </c>
      <c r="O16" s="224">
        <v>100</v>
      </c>
    </row>
    <row r="17" spans="1:15" x14ac:dyDescent="0.25">
      <c r="A17" s="107" t="s">
        <v>325</v>
      </c>
      <c r="B17" s="154">
        <v>21.27</v>
      </c>
      <c r="C17" s="155">
        <v>24.286999999999999</v>
      </c>
      <c r="D17" s="155">
        <v>46.423999999999999</v>
      </c>
      <c r="E17" s="155">
        <v>91.798000000000002</v>
      </c>
      <c r="F17" s="155">
        <v>162.50899999999999</v>
      </c>
      <c r="G17" s="155">
        <v>0</v>
      </c>
      <c r="H17" s="157">
        <v>183.779</v>
      </c>
      <c r="I17" s="109">
        <v>11.573683609117474</v>
      </c>
      <c r="J17" s="15">
        <v>13.215329281365118</v>
      </c>
      <c r="K17" s="15">
        <v>25.260775170177226</v>
      </c>
      <c r="L17" s="15">
        <v>49.950211939340186</v>
      </c>
      <c r="M17" s="15">
        <v>88.426316390882519</v>
      </c>
      <c r="N17" s="15">
        <v>0</v>
      </c>
      <c r="O17" s="224">
        <v>100</v>
      </c>
    </row>
    <row r="18" spans="1:15" x14ac:dyDescent="0.25">
      <c r="A18" s="107" t="s">
        <v>326</v>
      </c>
      <c r="B18" s="154">
        <v>989.09100000000001</v>
      </c>
      <c r="C18" s="155">
        <v>364.75400000000002</v>
      </c>
      <c r="D18" s="155">
        <v>696.76300000000003</v>
      </c>
      <c r="E18" s="155">
        <v>739.14499999999998</v>
      </c>
      <c r="F18" s="155">
        <v>1800.662</v>
      </c>
      <c r="G18" s="155">
        <v>172.76599999999999</v>
      </c>
      <c r="H18" s="157">
        <v>2962.5190000000002</v>
      </c>
      <c r="I18" s="109">
        <v>33.386823848218356</v>
      </c>
      <c r="J18" s="15">
        <v>12.312292343103961</v>
      </c>
      <c r="K18" s="15">
        <v>23.519275319415673</v>
      </c>
      <c r="L18" s="15">
        <v>24.949882177970839</v>
      </c>
      <c r="M18" s="15">
        <v>60.781449840490474</v>
      </c>
      <c r="N18" s="15">
        <v>5.8317263112911677</v>
      </c>
      <c r="O18" s="224">
        <v>100</v>
      </c>
    </row>
    <row r="19" spans="1:15" x14ac:dyDescent="0.25">
      <c r="A19" s="107" t="s">
        <v>327</v>
      </c>
      <c r="B19" s="154">
        <v>582.84299999999996</v>
      </c>
      <c r="C19" s="155">
        <v>186.16800000000001</v>
      </c>
      <c r="D19" s="155">
        <v>367.87700000000001</v>
      </c>
      <c r="E19" s="155">
        <v>246.459</v>
      </c>
      <c r="F19" s="155">
        <v>800.50400000000002</v>
      </c>
      <c r="G19" s="155">
        <v>124.768</v>
      </c>
      <c r="H19" s="157">
        <v>1508.115</v>
      </c>
      <c r="I19" s="109">
        <v>38.647119085746112</v>
      </c>
      <c r="J19" s="15">
        <v>12.344416705622582</v>
      </c>
      <c r="K19" s="15">
        <v>24.393166303630693</v>
      </c>
      <c r="L19" s="15">
        <v>16.342188758814814</v>
      </c>
      <c r="M19" s="15">
        <v>53.079771768068085</v>
      </c>
      <c r="N19" s="15">
        <v>8.2731091461858011</v>
      </c>
      <c r="O19" s="224">
        <v>100</v>
      </c>
    </row>
    <row r="20" spans="1:15" x14ac:dyDescent="0.25">
      <c r="A20" s="107" t="s">
        <v>328</v>
      </c>
      <c r="B20" s="154">
        <v>83.251000000000005</v>
      </c>
      <c r="C20" s="155">
        <v>24.335000000000001</v>
      </c>
      <c r="D20" s="155">
        <v>36.277000000000001</v>
      </c>
      <c r="E20" s="155">
        <v>59.600999999999999</v>
      </c>
      <c r="F20" s="155">
        <v>120.21299999999999</v>
      </c>
      <c r="G20" s="155">
        <v>0.311</v>
      </c>
      <c r="H20" s="157">
        <v>203.77500000000001</v>
      </c>
      <c r="I20" s="109">
        <v>40.854373696478966</v>
      </c>
      <c r="J20" s="15">
        <v>11.942092994724574</v>
      </c>
      <c r="K20" s="15">
        <v>17.802478223530855</v>
      </c>
      <c r="L20" s="15">
        <v>29.248435774751563</v>
      </c>
      <c r="M20" s="15">
        <v>58.993006993006993</v>
      </c>
      <c r="N20" s="15">
        <v>0.15261931051404734</v>
      </c>
      <c r="O20" s="224">
        <v>100</v>
      </c>
    </row>
    <row r="21" spans="1:15" x14ac:dyDescent="0.25">
      <c r="A21" s="107" t="s">
        <v>329</v>
      </c>
      <c r="B21" s="154">
        <v>82.474999999999994</v>
      </c>
      <c r="C21" s="155">
        <v>39.893000000000001</v>
      </c>
      <c r="D21" s="155">
        <v>33.686999999999998</v>
      </c>
      <c r="E21" s="155">
        <v>27.068999999999999</v>
      </c>
      <c r="F21" s="155">
        <v>100.649</v>
      </c>
      <c r="G21" s="155">
        <v>13.186999999999999</v>
      </c>
      <c r="H21" s="157">
        <v>196.31100000000001</v>
      </c>
      <c r="I21" s="109">
        <v>42.012419069741377</v>
      </c>
      <c r="J21" s="15">
        <v>20.321326874194519</v>
      </c>
      <c r="K21" s="15">
        <v>17.1600165044241</v>
      </c>
      <c r="L21" s="15">
        <v>13.788835062732094</v>
      </c>
      <c r="M21" s="15">
        <v>51.270178441350708</v>
      </c>
      <c r="N21" s="15">
        <v>6.717402488907906</v>
      </c>
      <c r="O21" s="224">
        <v>100</v>
      </c>
    </row>
    <row r="22" spans="1:15" x14ac:dyDescent="0.25">
      <c r="A22" s="107" t="s">
        <v>330</v>
      </c>
      <c r="B22" s="154">
        <v>454.67399999999998</v>
      </c>
      <c r="C22" s="155">
        <v>431.66800000000001</v>
      </c>
      <c r="D22" s="155">
        <v>418.298</v>
      </c>
      <c r="E22" s="155">
        <v>431.42899999999997</v>
      </c>
      <c r="F22" s="155">
        <v>1281.395</v>
      </c>
      <c r="G22" s="155">
        <v>35.927999999999997</v>
      </c>
      <c r="H22" s="157">
        <v>1771.9969999999998</v>
      </c>
      <c r="I22" s="109">
        <v>25.658847052224132</v>
      </c>
      <c r="J22" s="15">
        <v>24.36053785644107</v>
      </c>
      <c r="K22" s="15">
        <v>23.606021906357633</v>
      </c>
      <c r="L22" s="15">
        <v>24.347050248956403</v>
      </c>
      <c r="M22" s="15">
        <v>72.313610011755102</v>
      </c>
      <c r="N22" s="15">
        <v>2.0275429360207724</v>
      </c>
      <c r="O22" s="224">
        <v>100</v>
      </c>
    </row>
    <row r="23" spans="1:15" x14ac:dyDescent="0.25">
      <c r="A23" s="107" t="s">
        <v>331</v>
      </c>
      <c r="B23" s="154">
        <v>349.71100000000001</v>
      </c>
      <c r="C23" s="155">
        <v>136.56899999999999</v>
      </c>
      <c r="D23" s="155">
        <v>231.441</v>
      </c>
      <c r="E23" s="155">
        <v>112.51</v>
      </c>
      <c r="F23" s="155">
        <v>480.52</v>
      </c>
      <c r="G23" s="155">
        <v>38.296999999999997</v>
      </c>
      <c r="H23" s="157">
        <v>868.52800000000002</v>
      </c>
      <c r="I23" s="109">
        <v>40.264792844905408</v>
      </c>
      <c r="J23" s="15">
        <v>15.724190814803896</v>
      </c>
      <c r="K23" s="15">
        <v>26.647500138164805</v>
      </c>
      <c r="L23" s="15">
        <v>12.954101652451044</v>
      </c>
      <c r="M23" s="15">
        <v>55.325792605419743</v>
      </c>
      <c r="N23" s="15">
        <v>4.4094145496748522</v>
      </c>
      <c r="O23" s="224">
        <v>100</v>
      </c>
    </row>
    <row r="24" spans="1:15" x14ac:dyDescent="0.25">
      <c r="A24" s="107" t="s">
        <v>332</v>
      </c>
      <c r="B24" s="154">
        <v>160.43</v>
      </c>
      <c r="C24" s="155">
        <v>60.481000000000002</v>
      </c>
      <c r="D24" s="155">
        <v>99.819000000000003</v>
      </c>
      <c r="E24" s="155">
        <v>81.738</v>
      </c>
      <c r="F24" s="155">
        <v>242.03800000000001</v>
      </c>
      <c r="G24" s="155">
        <v>8.1859999999999999</v>
      </c>
      <c r="H24" s="157">
        <v>410.654</v>
      </c>
      <c r="I24" s="109">
        <v>39.066951740394593</v>
      </c>
      <c r="J24" s="15">
        <v>14.727970505583777</v>
      </c>
      <c r="K24" s="15">
        <v>24.307324414227065</v>
      </c>
      <c r="L24" s="15">
        <v>19.904347699036169</v>
      </c>
      <c r="M24" s="15">
        <v>58.93964261884701</v>
      </c>
      <c r="N24" s="15">
        <v>1.9934056407584</v>
      </c>
      <c r="O24" s="224">
        <v>100</v>
      </c>
    </row>
    <row r="25" spans="1:15" x14ac:dyDescent="0.25">
      <c r="A25" s="107" t="s">
        <v>333</v>
      </c>
      <c r="B25" s="154">
        <v>193.209</v>
      </c>
      <c r="C25" s="155">
        <v>69.924999999999997</v>
      </c>
      <c r="D25" s="155">
        <v>89.844999999999999</v>
      </c>
      <c r="E25" s="155">
        <v>59.478000000000002</v>
      </c>
      <c r="F25" s="155">
        <v>219.24799999999999</v>
      </c>
      <c r="G25" s="155">
        <v>14.731</v>
      </c>
      <c r="H25" s="157">
        <v>427.18800000000005</v>
      </c>
      <c r="I25" s="109">
        <v>45.228096294839737</v>
      </c>
      <c r="J25" s="15">
        <v>16.36867140462747</v>
      </c>
      <c r="K25" s="15">
        <v>21.03172373755817</v>
      </c>
      <c r="L25" s="15">
        <v>13.923143908536757</v>
      </c>
      <c r="M25" s="15">
        <v>51.323539050722388</v>
      </c>
      <c r="N25" s="15">
        <v>3.4483646544378583</v>
      </c>
      <c r="O25" s="224">
        <v>100</v>
      </c>
    </row>
    <row r="26" spans="1:15" x14ac:dyDescent="0.25">
      <c r="A26" s="107" t="s">
        <v>334</v>
      </c>
      <c r="B26" s="154">
        <v>238.18</v>
      </c>
      <c r="C26" s="155">
        <v>125.408</v>
      </c>
      <c r="D26" s="155">
        <v>146.84700000000001</v>
      </c>
      <c r="E26" s="155">
        <v>57.828000000000003</v>
      </c>
      <c r="F26" s="155">
        <v>330.08300000000003</v>
      </c>
      <c r="G26" s="155">
        <v>55.06</v>
      </c>
      <c r="H26" s="157">
        <v>623.32300000000009</v>
      </c>
      <c r="I26" s="109">
        <v>38.211328636998793</v>
      </c>
      <c r="J26" s="15">
        <v>20.119264009189454</v>
      </c>
      <c r="K26" s="15">
        <v>23.558732791827026</v>
      </c>
      <c r="L26" s="15">
        <v>9.2773730473606779</v>
      </c>
      <c r="M26" s="15">
        <v>52.955369848377167</v>
      </c>
      <c r="N26" s="15">
        <v>8.8333015146240381</v>
      </c>
      <c r="O26" s="224">
        <v>100</v>
      </c>
    </row>
    <row r="27" spans="1:15" x14ac:dyDescent="0.25">
      <c r="A27" s="107" t="s">
        <v>335</v>
      </c>
      <c r="B27" s="154">
        <v>255.89</v>
      </c>
      <c r="C27" s="155">
        <v>130.00800000000001</v>
      </c>
      <c r="D27" s="155">
        <v>107.11499999999999</v>
      </c>
      <c r="E27" s="155">
        <v>84.453999999999994</v>
      </c>
      <c r="F27" s="155">
        <v>321.577</v>
      </c>
      <c r="G27" s="155">
        <v>68.760999999999996</v>
      </c>
      <c r="H27" s="157">
        <v>646.22799999999995</v>
      </c>
      <c r="I27" s="109">
        <v>39.597479527349485</v>
      </c>
      <c r="J27" s="15">
        <v>20.117976936932479</v>
      </c>
      <c r="K27" s="15">
        <v>16.575419201891592</v>
      </c>
      <c r="L27" s="15">
        <v>13.068762108729427</v>
      </c>
      <c r="M27" s="15">
        <v>49.762158247553501</v>
      </c>
      <c r="N27" s="15">
        <v>10.640362225097025</v>
      </c>
      <c r="O27" s="224">
        <v>100</v>
      </c>
    </row>
    <row r="28" spans="1:15" x14ac:dyDescent="0.25">
      <c r="A28" s="107" t="s">
        <v>336</v>
      </c>
      <c r="B28" s="154">
        <v>42.258000000000003</v>
      </c>
      <c r="C28" s="155">
        <v>54.076999999999998</v>
      </c>
      <c r="D28" s="155">
        <v>31.425999999999998</v>
      </c>
      <c r="E28" s="155">
        <v>24.785</v>
      </c>
      <c r="F28" s="155">
        <v>110.288</v>
      </c>
      <c r="G28" s="155">
        <v>13.382</v>
      </c>
      <c r="H28" s="157">
        <v>165.92800000000003</v>
      </c>
      <c r="I28" s="109">
        <v>25.467672725519503</v>
      </c>
      <c r="J28" s="15">
        <v>32.590641724121298</v>
      </c>
      <c r="K28" s="15">
        <v>18.939540041463761</v>
      </c>
      <c r="L28" s="15">
        <v>14.937201677836168</v>
      </c>
      <c r="M28" s="15">
        <v>66.467383443421241</v>
      </c>
      <c r="N28" s="15">
        <v>8.0649438310592529</v>
      </c>
      <c r="O28" s="224">
        <v>100</v>
      </c>
    </row>
    <row r="29" spans="1:15" x14ac:dyDescent="0.25">
      <c r="A29" s="107" t="s">
        <v>337</v>
      </c>
      <c r="B29" s="154">
        <v>263.08300000000003</v>
      </c>
      <c r="C29" s="155">
        <v>68.409000000000006</v>
      </c>
      <c r="D29" s="155">
        <v>265.815</v>
      </c>
      <c r="E29" s="155">
        <v>189.64599999999999</v>
      </c>
      <c r="F29" s="155">
        <v>523.87</v>
      </c>
      <c r="G29" s="155">
        <v>8.5419999999999998</v>
      </c>
      <c r="H29" s="157">
        <v>795.495</v>
      </c>
      <c r="I29" s="109">
        <v>33.071609501002527</v>
      </c>
      <c r="J29" s="15">
        <v>8.5995512228235267</v>
      </c>
      <c r="K29" s="15">
        <v>33.415043463503856</v>
      </c>
      <c r="L29" s="15">
        <v>23.83999899433686</v>
      </c>
      <c r="M29" s="15">
        <v>65.854593680664237</v>
      </c>
      <c r="N29" s="15">
        <v>1.0737968183332389</v>
      </c>
      <c r="O29" s="224">
        <v>100</v>
      </c>
    </row>
    <row r="30" spans="1:15" x14ac:dyDescent="0.25">
      <c r="A30" s="107" t="s">
        <v>338</v>
      </c>
      <c r="B30" s="154">
        <v>155.65299999999999</v>
      </c>
      <c r="C30" s="155">
        <v>380.80700000000002</v>
      </c>
      <c r="D30" s="155">
        <v>244.148</v>
      </c>
      <c r="E30" s="155">
        <v>265.608</v>
      </c>
      <c r="F30" s="155">
        <v>890.56299999999999</v>
      </c>
      <c r="G30" s="155">
        <v>5.29</v>
      </c>
      <c r="H30" s="157">
        <v>1051.5060000000001</v>
      </c>
      <c r="I30" s="109">
        <v>14.802863702156715</v>
      </c>
      <c r="J30" s="15">
        <v>36.215390116651733</v>
      </c>
      <c r="K30" s="15">
        <v>23.218887956892303</v>
      </c>
      <c r="L30" s="15">
        <v>25.25977027235222</v>
      </c>
      <c r="M30" s="15">
        <v>84.694048345896249</v>
      </c>
      <c r="N30" s="15">
        <v>0.50308795194701694</v>
      </c>
      <c r="O30" s="224">
        <v>100</v>
      </c>
    </row>
    <row r="31" spans="1:15" x14ac:dyDescent="0.25">
      <c r="A31" s="107" t="s">
        <v>339</v>
      </c>
      <c r="B31" s="154">
        <v>449.71800000000002</v>
      </c>
      <c r="C31" s="155">
        <v>169.63399999999999</v>
      </c>
      <c r="D31" s="155">
        <v>319.76900000000001</v>
      </c>
      <c r="E31" s="155">
        <v>220.339</v>
      </c>
      <c r="F31" s="155">
        <v>709.74199999999996</v>
      </c>
      <c r="G31" s="155">
        <v>53.356000000000002</v>
      </c>
      <c r="H31" s="157">
        <v>1212.816</v>
      </c>
      <c r="I31" s="109">
        <v>37.080480468595397</v>
      </c>
      <c r="J31" s="15">
        <v>13.986787773248372</v>
      </c>
      <c r="K31" s="15">
        <v>26.365829606469571</v>
      </c>
      <c r="L31" s="15">
        <v>18.167553858128521</v>
      </c>
      <c r="M31" s="15">
        <v>58.520171237846462</v>
      </c>
      <c r="N31" s="15">
        <v>4.3993482935581332</v>
      </c>
      <c r="O31" s="224">
        <v>100</v>
      </c>
    </row>
    <row r="32" spans="1:15" x14ac:dyDescent="0.25">
      <c r="A32" s="107" t="s">
        <v>340</v>
      </c>
      <c r="B32" s="154">
        <v>174.90799999999999</v>
      </c>
      <c r="C32" s="155">
        <v>80.716999999999999</v>
      </c>
      <c r="D32" s="155">
        <v>122.13800000000001</v>
      </c>
      <c r="E32" s="155">
        <v>271.26600000000002</v>
      </c>
      <c r="F32" s="155">
        <v>474.12099999999998</v>
      </c>
      <c r="G32" s="155">
        <v>10.766</v>
      </c>
      <c r="H32" s="157">
        <v>659.79499999999996</v>
      </c>
      <c r="I32" s="109">
        <v>26.509446115839008</v>
      </c>
      <c r="J32" s="15">
        <v>12.233648330163158</v>
      </c>
      <c r="K32" s="15">
        <v>18.511507362135209</v>
      </c>
      <c r="L32" s="15">
        <v>41.113679248857608</v>
      </c>
      <c r="M32" s="15">
        <v>71.858834941155976</v>
      </c>
      <c r="N32" s="15">
        <v>1.6317189430050245</v>
      </c>
      <c r="O32" s="224">
        <v>100</v>
      </c>
    </row>
    <row r="33" spans="1:19" x14ac:dyDescent="0.25">
      <c r="A33" s="107" t="s">
        <v>341</v>
      </c>
      <c r="B33" s="154">
        <v>175.845</v>
      </c>
      <c r="C33" s="155">
        <v>63.381999999999998</v>
      </c>
      <c r="D33" s="155">
        <v>84.968999999999994</v>
      </c>
      <c r="E33" s="155">
        <v>30.113</v>
      </c>
      <c r="F33" s="155">
        <v>178.464</v>
      </c>
      <c r="G33" s="155">
        <v>52.585999999999999</v>
      </c>
      <c r="H33" s="157">
        <v>406.89500000000004</v>
      </c>
      <c r="I33" s="109">
        <v>43.21630887575418</v>
      </c>
      <c r="J33" s="15">
        <v>15.576991607171381</v>
      </c>
      <c r="K33" s="15">
        <v>20.882291500264191</v>
      </c>
      <c r="L33" s="15">
        <v>7.4006807653080031</v>
      </c>
      <c r="M33" s="15">
        <v>43.859963872743577</v>
      </c>
      <c r="N33" s="15">
        <v>12.923727251502228</v>
      </c>
      <c r="O33" s="224">
        <v>100</v>
      </c>
    </row>
    <row r="34" spans="1:19" x14ac:dyDescent="0.25">
      <c r="A34" s="107" t="s">
        <v>342</v>
      </c>
      <c r="B34" s="154">
        <v>353.90699999999998</v>
      </c>
      <c r="C34" s="155">
        <v>174.726</v>
      </c>
      <c r="D34" s="155">
        <v>164.95699999999999</v>
      </c>
      <c r="E34" s="155">
        <v>129.208</v>
      </c>
      <c r="F34" s="155">
        <v>468.89100000000002</v>
      </c>
      <c r="G34" s="155">
        <v>44.023000000000003</v>
      </c>
      <c r="H34" s="157">
        <v>866.82100000000003</v>
      </c>
      <c r="I34" s="109">
        <v>40.828152525146486</v>
      </c>
      <c r="J34" s="15">
        <v>20.157102792848811</v>
      </c>
      <c r="K34" s="15">
        <v>19.030111176355902</v>
      </c>
      <c r="L34" s="15">
        <v>14.905960976949103</v>
      </c>
      <c r="M34" s="15">
        <v>54.093174946153823</v>
      </c>
      <c r="N34" s="15">
        <v>5.0786725286996974</v>
      </c>
      <c r="O34" s="224">
        <v>100</v>
      </c>
    </row>
    <row r="35" spans="1:19" x14ac:dyDescent="0.25">
      <c r="A35" s="107" t="s">
        <v>343</v>
      </c>
      <c r="B35" s="154">
        <v>58.77</v>
      </c>
      <c r="C35" s="155">
        <v>35.847000000000001</v>
      </c>
      <c r="D35" s="155">
        <v>22.210999999999999</v>
      </c>
      <c r="E35" s="155">
        <v>19.344000000000001</v>
      </c>
      <c r="F35" s="155">
        <v>77.402000000000001</v>
      </c>
      <c r="G35" s="155">
        <v>14.058999999999999</v>
      </c>
      <c r="H35" s="157">
        <v>150.23099999999999</v>
      </c>
      <c r="I35" s="109">
        <v>39.119755576412331</v>
      </c>
      <c r="J35" s="15">
        <v>23.861253669349203</v>
      </c>
      <c r="K35" s="15">
        <v>14.784565103074598</v>
      </c>
      <c r="L35" s="15">
        <v>12.876170697126426</v>
      </c>
      <c r="M35" s="15">
        <v>51.521989469550235</v>
      </c>
      <c r="N35" s="15">
        <v>9.3582549540374487</v>
      </c>
      <c r="O35" s="224">
        <v>100</v>
      </c>
    </row>
    <row r="36" spans="1:19" x14ac:dyDescent="0.25">
      <c r="A36" s="107" t="s">
        <v>344</v>
      </c>
      <c r="B36" s="154">
        <v>109.30500000000001</v>
      </c>
      <c r="C36" s="155">
        <v>34.378</v>
      </c>
      <c r="D36" s="155">
        <v>75.477999999999994</v>
      </c>
      <c r="E36" s="155">
        <v>55.212000000000003</v>
      </c>
      <c r="F36" s="155">
        <v>165.06800000000001</v>
      </c>
      <c r="G36" s="155">
        <v>5.2220000000000004</v>
      </c>
      <c r="H36" s="157">
        <v>279.59499999999997</v>
      </c>
      <c r="I36" s="109">
        <v>39.094046746186457</v>
      </c>
      <c r="J36" s="15">
        <v>12.29564191062072</v>
      </c>
      <c r="K36" s="15">
        <v>26.995475598633739</v>
      </c>
      <c r="L36" s="15">
        <v>19.747134247751212</v>
      </c>
      <c r="M36" s="15">
        <v>59.038251757005675</v>
      </c>
      <c r="N36" s="15">
        <v>1.8677014968078831</v>
      </c>
      <c r="O36" s="224">
        <v>100</v>
      </c>
    </row>
    <row r="37" spans="1:19" x14ac:dyDescent="0.25">
      <c r="A37" s="107" t="s">
        <v>345</v>
      </c>
      <c r="B37" s="154">
        <v>187.97800000000001</v>
      </c>
      <c r="C37" s="155">
        <v>87.265000000000001</v>
      </c>
      <c r="D37" s="155">
        <v>138.898</v>
      </c>
      <c r="E37" s="155">
        <v>105.749</v>
      </c>
      <c r="F37" s="155">
        <v>331.91199999999998</v>
      </c>
      <c r="G37" s="155">
        <v>21.832000000000001</v>
      </c>
      <c r="H37" s="157">
        <v>541.72199999999998</v>
      </c>
      <c r="I37" s="109">
        <v>34.700086021981761</v>
      </c>
      <c r="J37" s="15">
        <v>16.108815960954143</v>
      </c>
      <c r="K37" s="15">
        <v>25.640088458655917</v>
      </c>
      <c r="L37" s="15">
        <v>19.520898172863571</v>
      </c>
      <c r="M37" s="15">
        <v>61.269802592473631</v>
      </c>
      <c r="N37" s="15">
        <v>4.0301113855446147</v>
      </c>
      <c r="O37" s="224">
        <v>100</v>
      </c>
    </row>
    <row r="38" spans="1:19" x14ac:dyDescent="0.25">
      <c r="A38" s="107" t="s">
        <v>346</v>
      </c>
      <c r="B38" s="154">
        <v>31.335999999999999</v>
      </c>
      <c r="C38" s="155">
        <v>49.396000000000001</v>
      </c>
      <c r="D38" s="155">
        <v>41.862000000000002</v>
      </c>
      <c r="E38" s="155">
        <v>35.825000000000003</v>
      </c>
      <c r="F38" s="155">
        <v>127.083</v>
      </c>
      <c r="G38" s="155">
        <v>3.7210000000000001</v>
      </c>
      <c r="H38" s="157">
        <v>162.13999999999999</v>
      </c>
      <c r="I38" s="109">
        <v>19.326507956087333</v>
      </c>
      <c r="J38" s="15">
        <v>30.465030220796844</v>
      </c>
      <c r="K38" s="15">
        <v>25.818428518564208</v>
      </c>
      <c r="L38" s="15">
        <v>22.095102997409651</v>
      </c>
      <c r="M38" s="15">
        <v>78.378561736770706</v>
      </c>
      <c r="N38" s="15">
        <v>2.2949303071419762</v>
      </c>
      <c r="O38" s="224">
        <v>100</v>
      </c>
    </row>
    <row r="39" spans="1:19" x14ac:dyDescent="0.25">
      <c r="A39" s="107" t="s">
        <v>347</v>
      </c>
      <c r="B39" s="154">
        <v>264.47399999999999</v>
      </c>
      <c r="C39" s="155">
        <v>366.07</v>
      </c>
      <c r="D39" s="155">
        <v>279.279</v>
      </c>
      <c r="E39" s="155">
        <v>349.10199999999998</v>
      </c>
      <c r="F39" s="155">
        <v>994.45100000000002</v>
      </c>
      <c r="G39" s="155">
        <v>6.2839999999999998</v>
      </c>
      <c r="H39" s="157">
        <v>1265.2090000000001</v>
      </c>
      <c r="I39" s="109">
        <v>20.903581937845843</v>
      </c>
      <c r="J39" s="15">
        <v>28.933559593711394</v>
      </c>
      <c r="K39" s="15">
        <v>22.073744337891998</v>
      </c>
      <c r="L39" s="15">
        <v>27.592437296920902</v>
      </c>
      <c r="M39" s="15">
        <v>78.599741228524294</v>
      </c>
      <c r="N39" s="15">
        <v>0.49667683362985876</v>
      </c>
      <c r="O39" s="224">
        <v>100</v>
      </c>
    </row>
    <row r="40" spans="1:19" x14ac:dyDescent="0.25">
      <c r="A40" s="107" t="s">
        <v>348</v>
      </c>
      <c r="B40" s="154">
        <v>123.211</v>
      </c>
      <c r="C40" s="155">
        <v>43.317999999999998</v>
      </c>
      <c r="D40" s="155">
        <v>42.944000000000003</v>
      </c>
      <c r="E40" s="155">
        <v>35.426000000000002</v>
      </c>
      <c r="F40" s="155">
        <v>121.688</v>
      </c>
      <c r="G40" s="155">
        <v>34.835999999999999</v>
      </c>
      <c r="H40" s="157">
        <v>279.73500000000001</v>
      </c>
      <c r="I40" s="109">
        <v>44.045614599531696</v>
      </c>
      <c r="J40" s="15">
        <v>15.485370082399413</v>
      </c>
      <c r="K40" s="15">
        <v>15.351672118254777</v>
      </c>
      <c r="L40" s="15">
        <v>12.664128550235043</v>
      </c>
      <c r="M40" s="15">
        <v>43.501170750889237</v>
      </c>
      <c r="N40" s="15">
        <v>12.453214649579063</v>
      </c>
      <c r="O40" s="224">
        <v>100</v>
      </c>
    </row>
    <row r="41" spans="1:19" x14ac:dyDescent="0.25">
      <c r="A41" s="107" t="s">
        <v>349</v>
      </c>
      <c r="B41" s="154">
        <v>415.44799999999998</v>
      </c>
      <c r="C41" s="155">
        <v>925.55399999999997</v>
      </c>
      <c r="D41" s="155">
        <v>662.79700000000003</v>
      </c>
      <c r="E41" s="155">
        <v>1599.3</v>
      </c>
      <c r="F41" s="155">
        <v>3187.6509999999998</v>
      </c>
      <c r="G41" s="155">
        <v>39.890999999999998</v>
      </c>
      <c r="H41" s="157">
        <v>3642.9900000000002</v>
      </c>
      <c r="I41" s="109">
        <v>11.404038989950562</v>
      </c>
      <c r="J41" s="15">
        <v>25.406438118139217</v>
      </c>
      <c r="K41" s="15">
        <v>18.193763913708246</v>
      </c>
      <c r="L41" s="15">
        <v>43.900751854932345</v>
      </c>
      <c r="M41" s="15">
        <v>87.500953886779811</v>
      </c>
      <c r="N41" s="15">
        <v>1.0950071232696219</v>
      </c>
      <c r="O41" s="224">
        <v>100</v>
      </c>
    </row>
    <row r="42" spans="1:19" x14ac:dyDescent="0.25">
      <c r="A42" s="107" t="s">
        <v>350</v>
      </c>
      <c r="B42" s="154">
        <v>590.55999999999995</v>
      </c>
      <c r="C42" s="155">
        <v>179.93600000000001</v>
      </c>
      <c r="D42" s="155">
        <v>347.83800000000002</v>
      </c>
      <c r="E42" s="155">
        <v>227.24199999999999</v>
      </c>
      <c r="F42" s="155">
        <v>755.01599999999996</v>
      </c>
      <c r="G42" s="155">
        <v>181.85499999999999</v>
      </c>
      <c r="H42" s="157">
        <v>1527.431</v>
      </c>
      <c r="I42" s="109">
        <v>38.663612300653838</v>
      </c>
      <c r="J42" s="15">
        <v>11.780303005504013</v>
      </c>
      <c r="K42" s="15">
        <v>22.772747181378406</v>
      </c>
      <c r="L42" s="15">
        <v>14.877398717192461</v>
      </c>
      <c r="M42" s="15">
        <v>49.430448904074872</v>
      </c>
      <c r="N42" s="15">
        <v>11.905938795271274</v>
      </c>
      <c r="O42" s="224">
        <v>100</v>
      </c>
    </row>
    <row r="43" spans="1:19" x14ac:dyDescent="0.25">
      <c r="A43" s="107" t="s">
        <v>351</v>
      </c>
      <c r="B43" s="154">
        <v>28.785</v>
      </c>
      <c r="C43" s="155">
        <v>17.012</v>
      </c>
      <c r="D43" s="155">
        <v>34.392000000000003</v>
      </c>
      <c r="E43" s="155">
        <v>55.841999999999999</v>
      </c>
      <c r="F43" s="155">
        <v>107.246</v>
      </c>
      <c r="G43" s="155">
        <v>5.569</v>
      </c>
      <c r="H43" s="157">
        <v>141.6</v>
      </c>
      <c r="I43" s="109">
        <v>20.328389830508474</v>
      </c>
      <c r="J43" s="15">
        <v>12.014124293785311</v>
      </c>
      <c r="K43" s="15">
        <v>24.288135593220343</v>
      </c>
      <c r="L43" s="15">
        <v>39.436440677966104</v>
      </c>
      <c r="M43" s="15">
        <v>75.738700564971751</v>
      </c>
      <c r="N43" s="15">
        <v>3.9329096045197742</v>
      </c>
      <c r="O43" s="224">
        <v>100</v>
      </c>
    </row>
    <row r="44" spans="1:19" x14ac:dyDescent="0.25">
      <c r="A44" s="107" t="s">
        <v>352</v>
      </c>
      <c r="B44" s="154">
        <v>633.88400000000001</v>
      </c>
      <c r="C44" s="155">
        <v>352.47800000000001</v>
      </c>
      <c r="D44" s="155">
        <v>397.73599999999999</v>
      </c>
      <c r="E44" s="155">
        <v>284.065</v>
      </c>
      <c r="F44" s="155">
        <v>1034.279</v>
      </c>
      <c r="G44" s="155">
        <v>44.017000000000003</v>
      </c>
      <c r="H44" s="157">
        <v>1712.18</v>
      </c>
      <c r="I44" s="109">
        <v>37.022042075015477</v>
      </c>
      <c r="J44" s="15">
        <v>20.586503755446273</v>
      </c>
      <c r="K44" s="15">
        <v>23.229800605076566</v>
      </c>
      <c r="L44" s="15">
        <v>16.59083741195435</v>
      </c>
      <c r="M44" s="15">
        <v>60.407141772477189</v>
      </c>
      <c r="N44" s="15">
        <v>2.5708161525073296</v>
      </c>
      <c r="O44" s="224">
        <v>100</v>
      </c>
    </row>
    <row r="45" spans="1:19" x14ac:dyDescent="0.25">
      <c r="A45" s="107" t="s">
        <v>353</v>
      </c>
      <c r="B45" s="154">
        <v>282.86900000000003</v>
      </c>
      <c r="C45" s="155">
        <v>67.56</v>
      </c>
      <c r="D45" s="155">
        <v>118.15900000000001</v>
      </c>
      <c r="E45" s="155">
        <v>64.954999999999998</v>
      </c>
      <c r="F45" s="155">
        <v>250.67400000000001</v>
      </c>
      <c r="G45" s="155">
        <v>38.048000000000002</v>
      </c>
      <c r="H45" s="157">
        <v>571.59100000000001</v>
      </c>
      <c r="I45" s="109">
        <v>49.488008033716419</v>
      </c>
      <c r="J45" s="15">
        <v>11.819640267254034</v>
      </c>
      <c r="K45" s="15">
        <v>20.671948998497179</v>
      </c>
      <c r="L45" s="15">
        <v>11.363894812899433</v>
      </c>
      <c r="M45" s="15">
        <v>43.85548407865064</v>
      </c>
      <c r="N45" s="15">
        <v>6.6565078876329409</v>
      </c>
      <c r="O45" s="224">
        <v>100</v>
      </c>
    </row>
    <row r="46" spans="1:19" x14ac:dyDescent="0.25">
      <c r="A46" s="107" t="s">
        <v>354</v>
      </c>
      <c r="B46" s="154">
        <v>220.00200000000001</v>
      </c>
      <c r="C46" s="155">
        <v>114.50700000000001</v>
      </c>
      <c r="D46" s="155">
        <v>134.149</v>
      </c>
      <c r="E46" s="155">
        <v>145.09700000000001</v>
      </c>
      <c r="F46" s="155">
        <v>393.75299999999999</v>
      </c>
      <c r="G46" s="155">
        <v>28.439</v>
      </c>
      <c r="H46" s="157">
        <v>642.19399999999996</v>
      </c>
      <c r="I46" s="109">
        <v>34.257872231755513</v>
      </c>
      <c r="J46" s="15">
        <v>17.830593247523336</v>
      </c>
      <c r="K46" s="15">
        <v>20.889170562166573</v>
      </c>
      <c r="L46" s="15">
        <v>22.593951360492316</v>
      </c>
      <c r="M46" s="15">
        <v>61.313715170182228</v>
      </c>
      <c r="N46" s="15">
        <v>4.4284125980622679</v>
      </c>
      <c r="O46" s="224">
        <v>100</v>
      </c>
      <c r="S46" t="s">
        <v>5</v>
      </c>
    </row>
    <row r="47" spans="1:19" x14ac:dyDescent="0.25">
      <c r="A47" s="107" t="s">
        <v>355</v>
      </c>
      <c r="B47" s="154">
        <v>639.16300000000001</v>
      </c>
      <c r="C47" s="155">
        <v>382.36900000000003</v>
      </c>
      <c r="D47" s="155">
        <v>309.90100000000001</v>
      </c>
      <c r="E47" s="155">
        <v>332.209</v>
      </c>
      <c r="F47" s="155">
        <v>1024.479</v>
      </c>
      <c r="G47" s="155">
        <v>48.518999999999998</v>
      </c>
      <c r="H47" s="157">
        <v>1712.1610000000001</v>
      </c>
      <c r="I47" s="109">
        <v>37.330776720179934</v>
      </c>
      <c r="J47" s="15">
        <v>22.33253765270906</v>
      </c>
      <c r="K47" s="15">
        <v>18.099991764793145</v>
      </c>
      <c r="L47" s="15">
        <v>19.402906619178921</v>
      </c>
      <c r="M47" s="15">
        <v>59.835436036681131</v>
      </c>
      <c r="N47" s="15">
        <v>2.8337872431389339</v>
      </c>
      <c r="O47" s="224">
        <v>100</v>
      </c>
    </row>
    <row r="48" spans="1:19" x14ac:dyDescent="0.25">
      <c r="A48" s="107" t="s">
        <v>356</v>
      </c>
      <c r="B48" s="154">
        <v>28.062999999999999</v>
      </c>
      <c r="C48" s="155">
        <v>73.19</v>
      </c>
      <c r="D48" s="155">
        <v>31.46</v>
      </c>
      <c r="E48" s="155">
        <v>38.5</v>
      </c>
      <c r="F48" s="155">
        <v>143.15</v>
      </c>
      <c r="G48" s="155">
        <v>0.78500000000000003</v>
      </c>
      <c r="H48" s="157">
        <v>171.99799999999999</v>
      </c>
      <c r="I48" s="109">
        <v>16.315887394039468</v>
      </c>
      <c r="J48" s="15">
        <v>42.552820381632344</v>
      </c>
      <c r="K48" s="15">
        <v>18.290910359422785</v>
      </c>
      <c r="L48" s="15">
        <v>22.383981209083828</v>
      </c>
      <c r="M48" s="15">
        <v>83.227711950138968</v>
      </c>
      <c r="N48" s="15">
        <v>0.45640065582157935</v>
      </c>
      <c r="O48" s="224">
        <v>100</v>
      </c>
    </row>
    <row r="49" spans="1:15" x14ac:dyDescent="0.25">
      <c r="A49" s="107" t="s">
        <v>357</v>
      </c>
      <c r="B49" s="154">
        <v>235.62200000000001</v>
      </c>
      <c r="C49" s="155">
        <v>84.039000000000001</v>
      </c>
      <c r="D49" s="155">
        <v>143.07300000000001</v>
      </c>
      <c r="E49" s="155">
        <v>88.343000000000004</v>
      </c>
      <c r="F49" s="155">
        <v>315.45499999999998</v>
      </c>
      <c r="G49" s="155">
        <v>105.07</v>
      </c>
      <c r="H49" s="157">
        <v>656.14699999999993</v>
      </c>
      <c r="I49" s="109">
        <v>35.909940912630866</v>
      </c>
      <c r="J49" s="15">
        <v>12.807953095876382</v>
      </c>
      <c r="K49" s="15">
        <v>21.805022350174582</v>
      </c>
      <c r="L49" s="15">
        <v>13.463903667928074</v>
      </c>
      <c r="M49" s="15">
        <v>48.076879113979032</v>
      </c>
      <c r="N49" s="15">
        <v>16.013179973390109</v>
      </c>
      <c r="O49" s="224">
        <v>100</v>
      </c>
    </row>
    <row r="50" spans="1:15" x14ac:dyDescent="0.25">
      <c r="A50" s="107" t="s">
        <v>358</v>
      </c>
      <c r="B50" s="154">
        <v>40.843000000000004</v>
      </c>
      <c r="C50" s="155">
        <v>16.899000000000001</v>
      </c>
      <c r="D50" s="155">
        <v>29.420999999999999</v>
      </c>
      <c r="E50" s="155">
        <v>25.343</v>
      </c>
      <c r="F50" s="155">
        <v>71.662999999999997</v>
      </c>
      <c r="G50" s="155">
        <v>6.58</v>
      </c>
      <c r="H50" s="157">
        <v>119.08600000000001</v>
      </c>
      <c r="I50" s="109">
        <v>34.297062627009048</v>
      </c>
      <c r="J50" s="15">
        <v>14.190584955410374</v>
      </c>
      <c r="K50" s="15">
        <v>24.705674890415327</v>
      </c>
      <c r="L50" s="15">
        <v>21.281258922123506</v>
      </c>
      <c r="M50" s="15">
        <v>60.177518767949202</v>
      </c>
      <c r="N50" s="15">
        <v>5.5254186050417342</v>
      </c>
      <c r="O50" s="224">
        <v>100</v>
      </c>
    </row>
    <row r="51" spans="1:15" x14ac:dyDescent="0.25">
      <c r="A51" s="107" t="s">
        <v>359</v>
      </c>
      <c r="B51" s="154">
        <v>388.90899999999999</v>
      </c>
      <c r="C51" s="155">
        <v>144.613</v>
      </c>
      <c r="D51" s="155">
        <v>220.98099999999999</v>
      </c>
      <c r="E51" s="155">
        <v>140.79900000000001</v>
      </c>
      <c r="F51" s="155">
        <v>506.39299999999997</v>
      </c>
      <c r="G51" s="155">
        <v>80.364000000000004</v>
      </c>
      <c r="H51" s="157">
        <v>975.66599999999994</v>
      </c>
      <c r="I51" s="109">
        <v>39.860874520583891</v>
      </c>
      <c r="J51" s="15">
        <v>14.821978012967554</v>
      </c>
      <c r="K51" s="15">
        <v>22.649246770923657</v>
      </c>
      <c r="L51" s="15">
        <v>14.431065549071098</v>
      </c>
      <c r="M51" s="15">
        <v>51.902290332962309</v>
      </c>
      <c r="N51" s="15">
        <v>8.2368351464538083</v>
      </c>
      <c r="O51" s="224">
        <v>100</v>
      </c>
    </row>
    <row r="52" spans="1:15" x14ac:dyDescent="0.25">
      <c r="A52" s="107" t="s">
        <v>360</v>
      </c>
      <c r="B52" s="154">
        <v>1332.2090000000001</v>
      </c>
      <c r="C52" s="155">
        <v>510.25799999999998</v>
      </c>
      <c r="D52" s="155">
        <v>1170.4079999999999</v>
      </c>
      <c r="E52" s="155">
        <v>1007.116</v>
      </c>
      <c r="F52" s="155">
        <v>2687.7820000000002</v>
      </c>
      <c r="G52" s="155">
        <v>189.72300000000001</v>
      </c>
      <c r="H52" s="157">
        <v>4209.7139999999999</v>
      </c>
      <c r="I52" s="109">
        <v>31.646069067874922</v>
      </c>
      <c r="J52" s="15">
        <v>12.120965937353462</v>
      </c>
      <c r="K52" s="15">
        <v>27.802553807693346</v>
      </c>
      <c r="L52" s="15">
        <v>23.923620464478109</v>
      </c>
      <c r="M52" s="15">
        <v>63.847140209524923</v>
      </c>
      <c r="N52" s="15">
        <v>4.506790722600158</v>
      </c>
      <c r="O52" s="224">
        <v>100</v>
      </c>
    </row>
    <row r="53" spans="1:15" x14ac:dyDescent="0.25">
      <c r="A53" s="107" t="s">
        <v>361</v>
      </c>
      <c r="B53" s="154">
        <v>112.73099999999999</v>
      </c>
      <c r="C53" s="155">
        <v>58.192999999999998</v>
      </c>
      <c r="D53" s="155">
        <v>73.224000000000004</v>
      </c>
      <c r="E53" s="155">
        <v>77.894999999999996</v>
      </c>
      <c r="F53" s="155">
        <v>209.31200000000001</v>
      </c>
      <c r="G53" s="155">
        <v>11.38</v>
      </c>
      <c r="H53" s="157">
        <v>333.42299999999994</v>
      </c>
      <c r="I53" s="109">
        <v>33.810205054840253</v>
      </c>
      <c r="J53" s="15">
        <v>17.453205087831375</v>
      </c>
      <c r="K53" s="15">
        <v>21.961292412341084</v>
      </c>
      <c r="L53" s="15">
        <v>23.362215564013283</v>
      </c>
      <c r="M53" s="15">
        <v>62.776713064185749</v>
      </c>
      <c r="N53" s="15">
        <v>3.4130818809740187</v>
      </c>
      <c r="O53" s="224">
        <v>100</v>
      </c>
    </row>
    <row r="54" spans="1:15" x14ac:dyDescent="0.25">
      <c r="A54" s="107" t="s">
        <v>362</v>
      </c>
      <c r="B54" s="154">
        <v>19.245000000000001</v>
      </c>
      <c r="C54" s="155">
        <v>28.388000000000002</v>
      </c>
      <c r="D54" s="155">
        <v>16.760999999999999</v>
      </c>
      <c r="E54" s="155">
        <v>10.948</v>
      </c>
      <c r="F54" s="155">
        <v>56.097000000000001</v>
      </c>
      <c r="G54" s="155">
        <v>5.5190000000000001</v>
      </c>
      <c r="H54" s="157">
        <v>80.861000000000018</v>
      </c>
      <c r="I54" s="109">
        <v>23.800101408590045</v>
      </c>
      <c r="J54" s="15">
        <v>35.107159199119472</v>
      </c>
      <c r="K54" s="15">
        <v>20.728163144160963</v>
      </c>
      <c r="L54" s="15">
        <v>13.539283461742988</v>
      </c>
      <c r="M54" s="15">
        <v>69.374605805023421</v>
      </c>
      <c r="N54" s="15">
        <v>6.8252927863865134</v>
      </c>
      <c r="O54" s="224">
        <v>100</v>
      </c>
    </row>
    <row r="55" spans="1:15" x14ac:dyDescent="0.25">
      <c r="A55" s="107" t="s">
        <v>363</v>
      </c>
      <c r="B55" s="154">
        <v>429.15899999999999</v>
      </c>
      <c r="C55" s="155">
        <v>120.76900000000001</v>
      </c>
      <c r="D55" s="155">
        <v>318.77600000000001</v>
      </c>
      <c r="E55" s="155">
        <v>244.489</v>
      </c>
      <c r="F55" s="155">
        <v>684.03399999999999</v>
      </c>
      <c r="G55" s="155">
        <v>48.685000000000002</v>
      </c>
      <c r="H55" s="157">
        <v>1161.8779999999999</v>
      </c>
      <c r="I55" s="109">
        <v>36.93666632813428</v>
      </c>
      <c r="J55" s="15">
        <v>10.394292688216836</v>
      </c>
      <c r="K55" s="15">
        <v>27.436271278051571</v>
      </c>
      <c r="L55" s="15">
        <v>21.042570734621023</v>
      </c>
      <c r="M55" s="15">
        <v>58.87313470088943</v>
      </c>
      <c r="N55" s="15">
        <v>4.190198970976299</v>
      </c>
      <c r="O55" s="224">
        <v>100</v>
      </c>
    </row>
    <row r="56" spans="1:15" x14ac:dyDescent="0.25">
      <c r="A56" s="107" t="s">
        <v>364</v>
      </c>
      <c r="B56" s="154">
        <v>347.4</v>
      </c>
      <c r="C56" s="155">
        <v>149.625</v>
      </c>
      <c r="D56" s="155">
        <v>274.27</v>
      </c>
      <c r="E56" s="155">
        <v>331.089</v>
      </c>
      <c r="F56" s="155">
        <v>754.98400000000004</v>
      </c>
      <c r="G56" s="155">
        <v>43.546999999999997</v>
      </c>
      <c r="H56" s="157">
        <v>1145.931</v>
      </c>
      <c r="I56" s="109">
        <v>30.315961432232829</v>
      </c>
      <c r="J56" s="15">
        <v>13.057068881110641</v>
      </c>
      <c r="K56" s="15">
        <v>23.934250840582894</v>
      </c>
      <c r="L56" s="15">
        <v>28.892577301774715</v>
      </c>
      <c r="M56" s="15">
        <v>65.883897023468251</v>
      </c>
      <c r="N56" s="15">
        <v>3.8001415442989148</v>
      </c>
      <c r="O56" s="224">
        <v>100</v>
      </c>
    </row>
    <row r="57" spans="1:15" x14ac:dyDescent="0.25">
      <c r="A57" s="107" t="s">
        <v>365</v>
      </c>
      <c r="B57" s="154">
        <v>91.762</v>
      </c>
      <c r="C57" s="155">
        <v>35.460999999999999</v>
      </c>
      <c r="D57" s="155">
        <v>35.600999999999999</v>
      </c>
      <c r="E57" s="155">
        <v>21.192</v>
      </c>
      <c r="F57" s="155">
        <v>92.254000000000005</v>
      </c>
      <c r="G57" s="155">
        <v>27.398</v>
      </c>
      <c r="H57" s="157">
        <v>211.41400000000002</v>
      </c>
      <c r="I57" s="109">
        <v>43.403937298381372</v>
      </c>
      <c r="J57" s="15">
        <v>16.773250588891937</v>
      </c>
      <c r="K57" s="15">
        <v>16.839471368972724</v>
      </c>
      <c r="L57" s="15">
        <v>10.023934081943485</v>
      </c>
      <c r="M57" s="15">
        <v>43.636656039808145</v>
      </c>
      <c r="N57" s="15">
        <v>12.959406661810474</v>
      </c>
      <c r="O57" s="224">
        <v>100</v>
      </c>
    </row>
    <row r="58" spans="1:15" x14ac:dyDescent="0.25">
      <c r="A58" s="107" t="s">
        <v>366</v>
      </c>
      <c r="B58" s="154">
        <v>209.85300000000001</v>
      </c>
      <c r="C58" s="155">
        <v>216.643</v>
      </c>
      <c r="D58" s="155">
        <v>201.79900000000001</v>
      </c>
      <c r="E58" s="155">
        <v>197.50200000000001</v>
      </c>
      <c r="F58" s="155">
        <v>615.94399999999996</v>
      </c>
      <c r="G58" s="155">
        <v>13.243</v>
      </c>
      <c r="H58" s="157">
        <v>839.04000000000008</v>
      </c>
      <c r="I58" s="109">
        <v>25.011084096109837</v>
      </c>
      <c r="J58" s="15">
        <v>25.820342295957282</v>
      </c>
      <c r="K58" s="15">
        <v>24.051177536231883</v>
      </c>
      <c r="L58" s="15">
        <v>23.539044622425628</v>
      </c>
      <c r="M58" s="15">
        <v>73.410564454614786</v>
      </c>
      <c r="N58" s="15">
        <v>1.5783514492753621</v>
      </c>
      <c r="O58" s="224">
        <v>100</v>
      </c>
    </row>
    <row r="59" spans="1:15" ht="15.75" thickBot="1" x14ac:dyDescent="0.3">
      <c r="A59" s="110" t="s">
        <v>367</v>
      </c>
      <c r="B59" s="160">
        <v>29.829000000000001</v>
      </c>
      <c r="C59" s="161">
        <v>12.555</v>
      </c>
      <c r="D59" s="161">
        <v>13.895</v>
      </c>
      <c r="E59" s="161">
        <v>8.7439999999999998</v>
      </c>
      <c r="F59" s="161">
        <v>35.194000000000003</v>
      </c>
      <c r="G59" s="161">
        <v>11.007999999999999</v>
      </c>
      <c r="H59" s="163">
        <v>76.030999999999992</v>
      </c>
      <c r="I59" s="112">
        <v>39.232681406268497</v>
      </c>
      <c r="J59" s="23">
        <v>16.5130012757954</v>
      </c>
      <c r="K59" s="23">
        <v>18.275440280938042</v>
      </c>
      <c r="L59" s="23">
        <v>11.500572135050177</v>
      </c>
      <c r="M59" s="23">
        <v>46.289013691783623</v>
      </c>
      <c r="N59" s="23">
        <v>14.478304901947888</v>
      </c>
      <c r="O59" s="225">
        <v>100</v>
      </c>
    </row>
    <row r="60" spans="1:15" x14ac:dyDescent="0.25">
      <c r="B60" s="222"/>
      <c r="C60" s="222"/>
      <c r="D60" s="222"/>
      <c r="E60" s="222"/>
      <c r="F60" s="222"/>
      <c r="G60" s="222"/>
      <c r="H60" s="222"/>
      <c r="I60" s="113"/>
      <c r="J60" s="113"/>
      <c r="K60" s="113"/>
      <c r="L60" s="113"/>
      <c r="M60" s="113"/>
      <c r="N60" s="113"/>
      <c r="O60" s="226"/>
    </row>
    <row r="61" spans="1:15" ht="29.25" customHeight="1" x14ac:dyDescent="0.25">
      <c r="A61" s="604" t="s">
        <v>425</v>
      </c>
      <c r="B61" s="604"/>
      <c r="C61" s="604"/>
      <c r="D61" s="604"/>
      <c r="E61" s="604"/>
      <c r="F61" s="604"/>
      <c r="G61" s="604"/>
      <c r="H61" s="604"/>
    </row>
    <row r="62" spans="1:15" x14ac:dyDescent="0.25">
      <c r="A62" s="590" t="s">
        <v>375</v>
      </c>
      <c r="B62" s="590"/>
      <c r="C62" s="590"/>
      <c r="D62" s="590"/>
      <c r="E62" s="590"/>
      <c r="F62" s="590"/>
      <c r="G62" s="590"/>
      <c r="H62" s="590"/>
    </row>
  </sheetData>
  <mergeCells count="14">
    <mergeCell ref="N6:N7"/>
    <mergeCell ref="O6:O7"/>
    <mergeCell ref="A61:H61"/>
    <mergeCell ref="A62:H62"/>
    <mergeCell ref="A1:G1"/>
    <mergeCell ref="A5:A7"/>
    <mergeCell ref="B5:H5"/>
    <mergeCell ref="I5:O5"/>
    <mergeCell ref="B6:B7"/>
    <mergeCell ref="C6:F6"/>
    <mergeCell ref="G6:G7"/>
    <mergeCell ref="H6:H7"/>
    <mergeCell ref="I6:I7"/>
    <mergeCell ref="J6:M6"/>
  </mergeCells>
  <hyperlinks>
    <hyperlink ref="A2" location="'Appendix Table Menu'!A1" display="'Appendix Table Menu'!A1" xr:uid="{51A5F3DF-5DAE-4BE3-A259-0F51393CA401}"/>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79CF1-8D4F-4129-A7CA-D117D7FE3A9E}">
  <sheetPr>
    <tabColor rgb="FF806000"/>
  </sheetPr>
  <dimension ref="A1:Y61"/>
  <sheetViews>
    <sheetView topLeftCell="A24" workbookViewId="0">
      <selection activeCell="F72" sqref="F72"/>
    </sheetView>
  </sheetViews>
  <sheetFormatPr defaultRowHeight="15" x14ac:dyDescent="0.25"/>
  <cols>
    <col min="1" max="1" width="23.85546875" customWidth="1"/>
    <col min="2" max="4" width="8.42578125" customWidth="1"/>
    <col min="5" max="5" width="10.5703125" customWidth="1"/>
    <col min="6" max="8" width="8.42578125" customWidth="1"/>
    <col min="9" max="9" width="10.5703125" customWidth="1"/>
    <col min="10" max="12" width="8.42578125" customWidth="1"/>
    <col min="13" max="13" width="10.5703125" customWidth="1"/>
    <col min="14" max="16" width="8.42578125" customWidth="1"/>
    <col min="17" max="17" width="10.5703125" customWidth="1"/>
    <col min="18" max="20" width="8.42578125" customWidth="1"/>
    <col min="21" max="21" width="10.5703125" customWidth="1"/>
    <col min="22" max="24" width="8.42578125" customWidth="1"/>
    <col min="25" max="25" width="10.5703125" customWidth="1"/>
  </cols>
  <sheetData>
    <row r="1" spans="1:25" ht="21" x14ac:dyDescent="0.35">
      <c r="A1" s="606" t="s">
        <v>426</v>
      </c>
      <c r="B1" s="606"/>
      <c r="C1" s="606"/>
      <c r="D1" s="606"/>
      <c r="E1" s="606"/>
      <c r="F1" s="606"/>
      <c r="G1" s="606"/>
      <c r="H1" s="606"/>
      <c r="I1" s="606"/>
    </row>
    <row r="2" spans="1:25" x14ac:dyDescent="0.25">
      <c r="A2" s="370" t="s">
        <v>71</v>
      </c>
    </row>
    <row r="3" spans="1:25" x14ac:dyDescent="0.25">
      <c r="A3" s="47"/>
    </row>
    <row r="4" spans="1:25" ht="15.75" thickBot="1" x14ac:dyDescent="0.3">
      <c r="A4" t="s">
        <v>411</v>
      </c>
    </row>
    <row r="5" spans="1:25" x14ac:dyDescent="0.25">
      <c r="A5" s="674" t="s">
        <v>303</v>
      </c>
      <c r="B5" s="687" t="s">
        <v>178</v>
      </c>
      <c r="C5" s="642"/>
      <c r="D5" s="642"/>
      <c r="E5" s="688"/>
      <c r="F5" s="687" t="s">
        <v>427</v>
      </c>
      <c r="G5" s="642"/>
      <c r="H5" s="642"/>
      <c r="I5" s="688"/>
      <c r="J5" s="687" t="s">
        <v>428</v>
      </c>
      <c r="K5" s="642"/>
      <c r="L5" s="642"/>
      <c r="M5" s="688"/>
      <c r="N5" s="687" t="s">
        <v>429</v>
      </c>
      <c r="O5" s="642"/>
      <c r="P5" s="642"/>
      <c r="Q5" s="688"/>
      <c r="R5" s="687" t="s">
        <v>430</v>
      </c>
      <c r="S5" s="642"/>
      <c r="T5" s="642"/>
      <c r="U5" s="688"/>
      <c r="V5" s="689" t="s">
        <v>184</v>
      </c>
      <c r="W5" s="642"/>
      <c r="X5" s="642"/>
      <c r="Y5" s="643"/>
    </row>
    <row r="6" spans="1:25" ht="30" x14ac:dyDescent="0.25">
      <c r="A6" s="675"/>
      <c r="B6" s="99">
        <v>2009</v>
      </c>
      <c r="C6" s="100">
        <v>2014</v>
      </c>
      <c r="D6" s="100">
        <v>2019</v>
      </c>
      <c r="E6" s="4" t="s">
        <v>431</v>
      </c>
      <c r="F6" s="99">
        <v>2009</v>
      </c>
      <c r="G6" s="100">
        <v>2014</v>
      </c>
      <c r="H6" s="100">
        <v>2019</v>
      </c>
      <c r="I6" s="4" t="s">
        <v>431</v>
      </c>
      <c r="J6" s="99">
        <v>2009</v>
      </c>
      <c r="K6" s="100">
        <v>2014</v>
      </c>
      <c r="L6" s="100">
        <v>2019</v>
      </c>
      <c r="M6" s="4" t="s">
        <v>431</v>
      </c>
      <c r="N6" s="99">
        <v>2009</v>
      </c>
      <c r="O6" s="100">
        <v>2014</v>
      </c>
      <c r="P6" s="100">
        <v>2019</v>
      </c>
      <c r="Q6" s="4" t="s">
        <v>431</v>
      </c>
      <c r="R6" s="99">
        <v>2009</v>
      </c>
      <c r="S6" s="100">
        <v>2014</v>
      </c>
      <c r="T6" s="100">
        <v>2019</v>
      </c>
      <c r="U6" s="4" t="s">
        <v>431</v>
      </c>
      <c r="V6" s="99">
        <v>2009</v>
      </c>
      <c r="W6" s="100">
        <v>2014</v>
      </c>
      <c r="X6" s="100">
        <v>2019</v>
      </c>
      <c r="Y6" s="4" t="s">
        <v>431</v>
      </c>
    </row>
    <row r="7" spans="1:25" x14ac:dyDescent="0.25">
      <c r="A7" s="102" t="s">
        <v>316</v>
      </c>
      <c r="B7" s="148">
        <v>13869.731</v>
      </c>
      <c r="C7" s="149">
        <v>16061.391</v>
      </c>
      <c r="D7" s="149">
        <v>15291.788</v>
      </c>
      <c r="E7" s="151">
        <v>1422.057</v>
      </c>
      <c r="F7" s="148">
        <v>8207.1560000000009</v>
      </c>
      <c r="G7" s="149">
        <v>8479.4979999999996</v>
      </c>
      <c r="H7" s="149">
        <v>8212.33</v>
      </c>
      <c r="I7" s="151">
        <v>5.1740000000000004</v>
      </c>
      <c r="J7" s="148">
        <v>10381.825000000001</v>
      </c>
      <c r="K7" s="149">
        <v>10764.331</v>
      </c>
      <c r="L7" s="149">
        <v>10873.52</v>
      </c>
      <c r="M7" s="151">
        <v>491.69499999999999</v>
      </c>
      <c r="N7" s="148">
        <v>8404.7119999999995</v>
      </c>
      <c r="O7" s="149">
        <v>9314.6080000000002</v>
      </c>
      <c r="P7" s="149">
        <v>10984.922</v>
      </c>
      <c r="Q7" s="151">
        <v>2580.21</v>
      </c>
      <c r="R7" s="148">
        <v>2038.4780000000001</v>
      </c>
      <c r="S7" s="149">
        <v>2176.6770000000001</v>
      </c>
      <c r="T7" s="149">
        <v>2086.8200000000002</v>
      </c>
      <c r="U7" s="151">
        <v>48.341999999999999</v>
      </c>
      <c r="V7" s="152">
        <v>42901.902000000002</v>
      </c>
      <c r="W7" s="149">
        <v>46796.504999999997</v>
      </c>
      <c r="X7" s="149">
        <v>47449.38</v>
      </c>
      <c r="Y7" s="153">
        <v>4547.4780000000001</v>
      </c>
    </row>
    <row r="8" spans="1:25" x14ac:dyDescent="0.25">
      <c r="A8" s="107" t="s">
        <v>317</v>
      </c>
      <c r="B8" s="154">
        <v>246.79</v>
      </c>
      <c r="C8" s="155">
        <v>276.34699999999998</v>
      </c>
      <c r="D8" s="155">
        <v>261.35399999999998</v>
      </c>
      <c r="E8" s="157">
        <v>14.564</v>
      </c>
      <c r="F8" s="154">
        <v>106.142</v>
      </c>
      <c r="G8" s="155">
        <v>94.313000000000002</v>
      </c>
      <c r="H8" s="155">
        <v>92.478999999999999</v>
      </c>
      <c r="I8" s="157">
        <v>-13.663</v>
      </c>
      <c r="J8" s="154">
        <v>148.31</v>
      </c>
      <c r="K8" s="155">
        <v>148.23400000000001</v>
      </c>
      <c r="L8" s="155">
        <v>156.25200000000001</v>
      </c>
      <c r="M8" s="157">
        <v>7.9420000000000002</v>
      </c>
      <c r="N8" s="154">
        <v>57.262999999999998</v>
      </c>
      <c r="O8" s="155">
        <v>76.036000000000001</v>
      </c>
      <c r="P8" s="155">
        <v>87.605000000000004</v>
      </c>
      <c r="Q8" s="157">
        <v>30.341999999999999</v>
      </c>
      <c r="R8" s="154">
        <v>81.427999999999997</v>
      </c>
      <c r="S8" s="155">
        <v>81.813000000000002</v>
      </c>
      <c r="T8" s="155">
        <v>75.738</v>
      </c>
      <c r="U8" s="157">
        <v>-5.69</v>
      </c>
      <c r="V8" s="158">
        <v>639.93299999999999</v>
      </c>
      <c r="W8" s="155">
        <v>676.74300000000005</v>
      </c>
      <c r="X8" s="155">
        <v>673.428</v>
      </c>
      <c r="Y8" s="159">
        <v>33.494999999999997</v>
      </c>
    </row>
    <row r="9" spans="1:25" x14ac:dyDescent="0.25">
      <c r="A9" s="107" t="s">
        <v>318</v>
      </c>
      <c r="B9" s="154">
        <v>33.908999999999999</v>
      </c>
      <c r="C9" s="155">
        <v>34.454000000000001</v>
      </c>
      <c r="D9" s="155">
        <v>35.164000000000001</v>
      </c>
      <c r="E9" s="157">
        <v>1.2549999999999999</v>
      </c>
      <c r="F9" s="154">
        <v>22.771999999999998</v>
      </c>
      <c r="G9" s="155">
        <v>29.100999999999999</v>
      </c>
      <c r="H9" s="155">
        <v>27.972999999999999</v>
      </c>
      <c r="I9" s="157">
        <v>5.2009999999999996</v>
      </c>
      <c r="J9" s="154">
        <v>17.077000000000002</v>
      </c>
      <c r="K9" s="155">
        <v>19.934999999999999</v>
      </c>
      <c r="L9" s="155">
        <v>15.904999999999999</v>
      </c>
      <c r="M9" s="157">
        <v>-1.1719999999999999</v>
      </c>
      <c r="N9" s="154">
        <v>10.439</v>
      </c>
      <c r="O9" s="155">
        <v>13.542999999999999</v>
      </c>
      <c r="P9" s="155">
        <v>13.244999999999999</v>
      </c>
      <c r="Q9" s="157">
        <v>2.806</v>
      </c>
      <c r="R9" s="154">
        <v>5.0369999999999999</v>
      </c>
      <c r="S9" s="155">
        <v>1.849</v>
      </c>
      <c r="T9" s="155">
        <v>4.0229999999999997</v>
      </c>
      <c r="U9" s="157">
        <v>-1.014</v>
      </c>
      <c r="V9" s="158">
        <v>89.233999999999995</v>
      </c>
      <c r="W9" s="155">
        <v>98.882000000000005</v>
      </c>
      <c r="X9" s="155">
        <v>96.31</v>
      </c>
      <c r="Y9" s="159">
        <v>7.0759999999999996</v>
      </c>
    </row>
    <row r="10" spans="1:25" x14ac:dyDescent="0.25">
      <c r="A10" s="107" t="s">
        <v>319</v>
      </c>
      <c r="B10" s="154">
        <v>328.76799999999997</v>
      </c>
      <c r="C10" s="155">
        <v>453.392</v>
      </c>
      <c r="D10" s="155">
        <v>372.57</v>
      </c>
      <c r="E10" s="157">
        <v>43.802</v>
      </c>
      <c r="F10" s="154">
        <v>102.895</v>
      </c>
      <c r="G10" s="155">
        <v>113.824</v>
      </c>
      <c r="H10" s="155">
        <v>119.533</v>
      </c>
      <c r="I10" s="157">
        <v>16.638000000000002</v>
      </c>
      <c r="J10" s="154">
        <v>240.79400000000001</v>
      </c>
      <c r="K10" s="155">
        <v>242.983</v>
      </c>
      <c r="L10" s="155">
        <v>219.73599999999999</v>
      </c>
      <c r="M10" s="157">
        <v>-21.058</v>
      </c>
      <c r="N10" s="154">
        <v>144.22300000000001</v>
      </c>
      <c r="O10" s="155">
        <v>171.57400000000001</v>
      </c>
      <c r="P10" s="155">
        <v>217.08600000000001</v>
      </c>
      <c r="Q10" s="157">
        <v>72.863</v>
      </c>
      <c r="R10" s="154">
        <v>59.043999999999997</v>
      </c>
      <c r="S10" s="155">
        <v>65.628</v>
      </c>
      <c r="T10" s="155">
        <v>63.189</v>
      </c>
      <c r="U10" s="157">
        <v>4.1449999999999996</v>
      </c>
      <c r="V10" s="158">
        <v>875.72400000000005</v>
      </c>
      <c r="W10" s="155">
        <v>1047.4010000000001</v>
      </c>
      <c r="X10" s="155">
        <v>992.11400000000003</v>
      </c>
      <c r="Y10" s="159">
        <v>116.39</v>
      </c>
    </row>
    <row r="11" spans="1:25" x14ac:dyDescent="0.25">
      <c r="A11" s="107" t="s">
        <v>320</v>
      </c>
      <c r="B11" s="154">
        <v>197.06899999999999</v>
      </c>
      <c r="C11" s="155">
        <v>195.63</v>
      </c>
      <c r="D11" s="155">
        <v>182.36199999999999</v>
      </c>
      <c r="E11" s="157">
        <v>-14.707000000000001</v>
      </c>
      <c r="F11" s="154">
        <v>74.951999999999998</v>
      </c>
      <c r="G11" s="155">
        <v>72.114999999999995</v>
      </c>
      <c r="H11" s="155">
        <v>83.596999999999994</v>
      </c>
      <c r="I11" s="157">
        <v>8.6449999999999996</v>
      </c>
      <c r="J11" s="154">
        <v>81.590999999999994</v>
      </c>
      <c r="K11" s="155">
        <v>90.471000000000004</v>
      </c>
      <c r="L11" s="155">
        <v>95.376000000000005</v>
      </c>
      <c r="M11" s="157">
        <v>13.785</v>
      </c>
      <c r="N11" s="154">
        <v>28.84</v>
      </c>
      <c r="O11" s="155">
        <v>30.956</v>
      </c>
      <c r="P11" s="155">
        <v>35.72</v>
      </c>
      <c r="Q11" s="157">
        <v>6.88</v>
      </c>
      <c r="R11" s="154">
        <v>45.238</v>
      </c>
      <c r="S11" s="155">
        <v>45.917000000000002</v>
      </c>
      <c r="T11" s="155">
        <v>39.003999999999998</v>
      </c>
      <c r="U11" s="157">
        <v>-6.234</v>
      </c>
      <c r="V11" s="158">
        <v>427.69</v>
      </c>
      <c r="W11" s="155">
        <v>435.089</v>
      </c>
      <c r="X11" s="155">
        <v>436.05900000000003</v>
      </c>
      <c r="Y11" s="159">
        <v>8.3689999999999998</v>
      </c>
    </row>
    <row r="12" spans="1:25" x14ac:dyDescent="0.25">
      <c r="A12" s="107" t="s">
        <v>321</v>
      </c>
      <c r="B12" s="154">
        <v>1985.607</v>
      </c>
      <c r="C12" s="155">
        <v>2289.056</v>
      </c>
      <c r="D12" s="155">
        <v>2145.3449999999998</v>
      </c>
      <c r="E12" s="157">
        <v>159.738</v>
      </c>
      <c r="F12" s="154">
        <v>905.46400000000006</v>
      </c>
      <c r="G12" s="155">
        <v>947.58600000000001</v>
      </c>
      <c r="H12" s="155">
        <v>918.69899999999996</v>
      </c>
      <c r="I12" s="157">
        <v>13.234999999999999</v>
      </c>
      <c r="J12" s="154">
        <v>1368.9760000000001</v>
      </c>
      <c r="K12" s="155">
        <v>1421.0329999999999</v>
      </c>
      <c r="L12" s="155">
        <v>1407.9960000000001</v>
      </c>
      <c r="M12" s="157">
        <v>39.020000000000003</v>
      </c>
      <c r="N12" s="154">
        <v>1301.1659999999999</v>
      </c>
      <c r="O12" s="155">
        <v>1393.32</v>
      </c>
      <c r="P12" s="155">
        <v>1638.2629999999999</v>
      </c>
      <c r="Q12" s="157">
        <v>337.09699999999998</v>
      </c>
      <c r="R12" s="154">
        <v>120.09</v>
      </c>
      <c r="S12" s="155">
        <v>146.18299999999999</v>
      </c>
      <c r="T12" s="155">
        <v>131.74700000000001</v>
      </c>
      <c r="U12" s="157">
        <v>11.657</v>
      </c>
      <c r="V12" s="158">
        <v>5681.3029999999999</v>
      </c>
      <c r="W12" s="155">
        <v>6197.1779999999999</v>
      </c>
      <c r="X12" s="155">
        <v>6242.05</v>
      </c>
      <c r="Y12" s="159">
        <v>560.74699999999996</v>
      </c>
    </row>
    <row r="13" spans="1:25" x14ac:dyDescent="0.25">
      <c r="A13" s="107" t="s">
        <v>322</v>
      </c>
      <c r="B13" s="154">
        <v>250.321</v>
      </c>
      <c r="C13" s="155">
        <v>281.82400000000001</v>
      </c>
      <c r="D13" s="155">
        <v>266.96199999999999</v>
      </c>
      <c r="E13" s="157">
        <v>16.640999999999998</v>
      </c>
      <c r="F13" s="154">
        <v>76.781000000000006</v>
      </c>
      <c r="G13" s="155">
        <v>82.174999999999997</v>
      </c>
      <c r="H13" s="155">
        <v>88.176000000000002</v>
      </c>
      <c r="I13" s="157">
        <v>11.395</v>
      </c>
      <c r="J13" s="154">
        <v>188.31899999999999</v>
      </c>
      <c r="K13" s="155">
        <v>191.36199999999999</v>
      </c>
      <c r="L13" s="155">
        <v>192.54</v>
      </c>
      <c r="M13" s="157">
        <v>4.2210000000000001</v>
      </c>
      <c r="N13" s="154">
        <v>160.19200000000001</v>
      </c>
      <c r="O13" s="155">
        <v>196.68199999999999</v>
      </c>
      <c r="P13" s="155">
        <v>226.45500000000001</v>
      </c>
      <c r="Q13" s="157">
        <v>66.263000000000005</v>
      </c>
      <c r="R13" s="154">
        <v>19.212</v>
      </c>
      <c r="S13" s="155">
        <v>29.757999999999999</v>
      </c>
      <c r="T13" s="155">
        <v>27.952000000000002</v>
      </c>
      <c r="U13" s="157">
        <v>8.74</v>
      </c>
      <c r="V13" s="158">
        <v>694.82500000000005</v>
      </c>
      <c r="W13" s="155">
        <v>781.80100000000004</v>
      </c>
      <c r="X13" s="155">
        <v>802.08500000000004</v>
      </c>
      <c r="Y13" s="159">
        <v>107.26</v>
      </c>
    </row>
    <row r="14" spans="1:25" x14ac:dyDescent="0.25">
      <c r="A14" s="107" t="s">
        <v>323</v>
      </c>
      <c r="B14" s="154">
        <v>87.045000000000002</v>
      </c>
      <c r="C14" s="155">
        <v>97.213999999999999</v>
      </c>
      <c r="D14" s="155">
        <v>104.468</v>
      </c>
      <c r="E14" s="157">
        <v>17.422999999999998</v>
      </c>
      <c r="F14" s="154">
        <v>170.60400000000001</v>
      </c>
      <c r="G14" s="155">
        <v>183.53200000000001</v>
      </c>
      <c r="H14" s="155">
        <v>176.65299999999999</v>
      </c>
      <c r="I14" s="157">
        <v>6.0490000000000004</v>
      </c>
      <c r="J14" s="154">
        <v>95.903000000000006</v>
      </c>
      <c r="K14" s="155">
        <v>106.55800000000001</v>
      </c>
      <c r="L14" s="155">
        <v>109.539</v>
      </c>
      <c r="M14" s="157">
        <v>13.635999999999999</v>
      </c>
      <c r="N14" s="154">
        <v>98.036000000000001</v>
      </c>
      <c r="O14" s="155">
        <v>103.155</v>
      </c>
      <c r="P14" s="155">
        <v>124.509</v>
      </c>
      <c r="Q14" s="157">
        <v>26.472999999999999</v>
      </c>
      <c r="R14" s="154">
        <v>2.7949999999999999</v>
      </c>
      <c r="S14" s="155">
        <v>2.9319999999999999</v>
      </c>
      <c r="T14" s="155">
        <v>2.9729999999999999</v>
      </c>
      <c r="U14" s="157">
        <v>0.17799999999999999</v>
      </c>
      <c r="V14" s="158">
        <v>454.38299999999998</v>
      </c>
      <c r="W14" s="155">
        <v>493.39100000000002</v>
      </c>
      <c r="X14" s="155">
        <v>518.14200000000005</v>
      </c>
      <c r="Y14" s="159">
        <v>63.759</v>
      </c>
    </row>
    <row r="15" spans="1:25" x14ac:dyDescent="0.25">
      <c r="A15" s="107" t="s">
        <v>324</v>
      </c>
      <c r="B15" s="154">
        <v>38.094000000000001</v>
      </c>
      <c r="C15" s="155">
        <v>47.268000000000001</v>
      </c>
      <c r="D15" s="155">
        <v>45.756999999999998</v>
      </c>
      <c r="E15" s="157">
        <v>7.6630000000000003</v>
      </c>
      <c r="F15" s="154">
        <v>14.657</v>
      </c>
      <c r="G15" s="155">
        <v>15.081</v>
      </c>
      <c r="H15" s="155">
        <v>13.648999999999999</v>
      </c>
      <c r="I15" s="157">
        <v>-1.008</v>
      </c>
      <c r="J15" s="154">
        <v>27.645</v>
      </c>
      <c r="K15" s="155">
        <v>31.071000000000002</v>
      </c>
      <c r="L15" s="155">
        <v>33.247999999999998</v>
      </c>
      <c r="M15" s="157">
        <v>5.6029999999999998</v>
      </c>
      <c r="N15" s="154">
        <v>12.746</v>
      </c>
      <c r="O15" s="155">
        <v>11.786</v>
      </c>
      <c r="P15" s="155">
        <v>18.236999999999998</v>
      </c>
      <c r="Q15" s="157">
        <v>5.4909999999999997</v>
      </c>
      <c r="R15" s="154">
        <v>4.8680000000000003</v>
      </c>
      <c r="S15" s="155">
        <v>6.6420000000000003</v>
      </c>
      <c r="T15" s="155">
        <v>6.66</v>
      </c>
      <c r="U15" s="157">
        <v>1.792</v>
      </c>
      <c r="V15" s="158">
        <v>98.01</v>
      </c>
      <c r="W15" s="155">
        <v>111.848</v>
      </c>
      <c r="X15" s="155">
        <v>117.551</v>
      </c>
      <c r="Y15" s="159">
        <v>19.541</v>
      </c>
    </row>
    <row r="16" spans="1:25" x14ac:dyDescent="0.25">
      <c r="A16" s="107" t="s">
        <v>325</v>
      </c>
      <c r="B16" s="154">
        <v>22.745999999999999</v>
      </c>
      <c r="C16" s="155">
        <v>28.533000000000001</v>
      </c>
      <c r="D16" s="155">
        <v>21.27</v>
      </c>
      <c r="E16" s="157">
        <v>-1.476</v>
      </c>
      <c r="F16" s="154">
        <v>21.460999999999999</v>
      </c>
      <c r="G16" s="155">
        <v>23.321999999999999</v>
      </c>
      <c r="H16" s="155">
        <v>24.286999999999999</v>
      </c>
      <c r="I16" s="157">
        <v>2.8260000000000001</v>
      </c>
      <c r="J16" s="154">
        <v>39.679000000000002</v>
      </c>
      <c r="K16" s="155">
        <v>46.552999999999997</v>
      </c>
      <c r="L16" s="155">
        <v>46.423999999999999</v>
      </c>
      <c r="M16" s="157">
        <v>6.7450000000000001</v>
      </c>
      <c r="N16" s="154">
        <v>63.375999999999998</v>
      </c>
      <c r="O16" s="155">
        <v>78.594999999999999</v>
      </c>
      <c r="P16" s="155">
        <v>91.798000000000002</v>
      </c>
      <c r="Q16" s="157">
        <v>28.422000000000001</v>
      </c>
      <c r="R16" s="154">
        <v>0</v>
      </c>
      <c r="S16" s="155">
        <v>0</v>
      </c>
      <c r="T16" s="155">
        <v>0</v>
      </c>
      <c r="U16" s="157">
        <v>0</v>
      </c>
      <c r="V16" s="158">
        <v>147.262</v>
      </c>
      <c r="W16" s="155">
        <v>177.00299999999999</v>
      </c>
      <c r="X16" s="155">
        <v>183.779</v>
      </c>
      <c r="Y16" s="159">
        <v>36.517000000000003</v>
      </c>
    </row>
    <row r="17" spans="1:25" x14ac:dyDescent="0.25">
      <c r="A17" s="107" t="s">
        <v>326</v>
      </c>
      <c r="B17" s="154">
        <v>879.47500000000002</v>
      </c>
      <c r="C17" s="155">
        <v>1073.865</v>
      </c>
      <c r="D17" s="155">
        <v>989.09100000000001</v>
      </c>
      <c r="E17" s="157">
        <v>109.616</v>
      </c>
      <c r="F17" s="154">
        <v>366.40600000000001</v>
      </c>
      <c r="G17" s="155">
        <v>389.988</v>
      </c>
      <c r="H17" s="155">
        <v>364.75400000000002</v>
      </c>
      <c r="I17" s="157">
        <v>-1.6519999999999999</v>
      </c>
      <c r="J17" s="154">
        <v>645.476</v>
      </c>
      <c r="K17" s="155">
        <v>686.34199999999998</v>
      </c>
      <c r="L17" s="155">
        <v>696.76300000000003</v>
      </c>
      <c r="M17" s="157">
        <v>51.286999999999999</v>
      </c>
      <c r="N17" s="154">
        <v>540.45899999999995</v>
      </c>
      <c r="O17" s="155">
        <v>600.84699999999998</v>
      </c>
      <c r="P17" s="155">
        <v>739.14499999999998</v>
      </c>
      <c r="Q17" s="157">
        <v>198.68600000000001</v>
      </c>
      <c r="R17" s="154">
        <v>160.947</v>
      </c>
      <c r="S17" s="155">
        <v>181.613</v>
      </c>
      <c r="T17" s="155">
        <v>172.76599999999999</v>
      </c>
      <c r="U17" s="157">
        <v>11.819000000000001</v>
      </c>
      <c r="V17" s="158">
        <v>2592.7629999999999</v>
      </c>
      <c r="W17" s="155">
        <v>2932.6550000000002</v>
      </c>
      <c r="X17" s="155">
        <v>2962.5189999999998</v>
      </c>
      <c r="Y17" s="159">
        <v>369.75599999999997</v>
      </c>
    </row>
    <row r="18" spans="1:25" x14ac:dyDescent="0.25">
      <c r="A18" s="107" t="s">
        <v>327</v>
      </c>
      <c r="B18" s="154">
        <v>485.971</v>
      </c>
      <c r="C18" s="155">
        <v>623.36400000000003</v>
      </c>
      <c r="D18" s="155">
        <v>582.84299999999996</v>
      </c>
      <c r="E18" s="157">
        <v>96.872</v>
      </c>
      <c r="F18" s="154">
        <v>194.11699999999999</v>
      </c>
      <c r="G18" s="155">
        <v>186.309</v>
      </c>
      <c r="H18" s="155">
        <v>186.16800000000001</v>
      </c>
      <c r="I18" s="157">
        <v>-7.9489999999999998</v>
      </c>
      <c r="J18" s="154">
        <v>358.88299999999998</v>
      </c>
      <c r="K18" s="155">
        <v>358.06400000000002</v>
      </c>
      <c r="L18" s="155">
        <v>367.87700000000001</v>
      </c>
      <c r="M18" s="157">
        <v>8.9939999999999998</v>
      </c>
      <c r="N18" s="154">
        <v>166.37799999999999</v>
      </c>
      <c r="O18" s="155">
        <v>200.99299999999999</v>
      </c>
      <c r="P18" s="155">
        <v>246.459</v>
      </c>
      <c r="Q18" s="157">
        <v>80.081000000000003</v>
      </c>
      <c r="R18" s="154">
        <v>117.943</v>
      </c>
      <c r="S18" s="155">
        <v>125.92400000000001</v>
      </c>
      <c r="T18" s="155">
        <v>124.768</v>
      </c>
      <c r="U18" s="157">
        <v>6.8250000000000002</v>
      </c>
      <c r="V18" s="158">
        <v>1323.2919999999999</v>
      </c>
      <c r="W18" s="155">
        <v>1494.654</v>
      </c>
      <c r="X18" s="155">
        <v>1508.115</v>
      </c>
      <c r="Y18" s="159">
        <v>184.82300000000001</v>
      </c>
    </row>
    <row r="19" spans="1:25" x14ac:dyDescent="0.25">
      <c r="A19" s="107" t="s">
        <v>328</v>
      </c>
      <c r="B19" s="154">
        <v>87.573999999999998</v>
      </c>
      <c r="C19" s="155">
        <v>95.733999999999995</v>
      </c>
      <c r="D19" s="155">
        <v>83.251000000000005</v>
      </c>
      <c r="E19" s="157">
        <v>-4.3230000000000004</v>
      </c>
      <c r="F19" s="154">
        <v>30.518000000000001</v>
      </c>
      <c r="G19" s="155">
        <v>26.07</v>
      </c>
      <c r="H19" s="155">
        <v>24.335000000000001</v>
      </c>
      <c r="I19" s="157">
        <v>-6.1829999999999998</v>
      </c>
      <c r="J19" s="154">
        <v>40.877000000000002</v>
      </c>
      <c r="K19" s="155">
        <v>45.418999999999997</v>
      </c>
      <c r="L19" s="155">
        <v>36.277000000000001</v>
      </c>
      <c r="M19" s="157">
        <v>-4.5999999999999996</v>
      </c>
      <c r="N19" s="154">
        <v>57.079000000000001</v>
      </c>
      <c r="O19" s="155">
        <v>51.575000000000003</v>
      </c>
      <c r="P19" s="155">
        <v>59.600999999999999</v>
      </c>
      <c r="Q19" s="157">
        <v>2.5219999999999998</v>
      </c>
      <c r="R19" s="154">
        <v>0.441</v>
      </c>
      <c r="S19" s="155">
        <v>0.26800000000000002</v>
      </c>
      <c r="T19" s="155">
        <v>0.311</v>
      </c>
      <c r="U19" s="157">
        <v>-0.13</v>
      </c>
      <c r="V19" s="158">
        <v>216.489</v>
      </c>
      <c r="W19" s="155">
        <v>219.066</v>
      </c>
      <c r="X19" s="155">
        <v>203.77500000000001</v>
      </c>
      <c r="Y19" s="159">
        <v>-12.714</v>
      </c>
    </row>
    <row r="20" spans="1:25" x14ac:dyDescent="0.25">
      <c r="A20" s="107" t="s">
        <v>329</v>
      </c>
      <c r="B20" s="154">
        <v>79.58</v>
      </c>
      <c r="C20" s="155">
        <v>90.881</v>
      </c>
      <c r="D20" s="155">
        <v>82.474999999999994</v>
      </c>
      <c r="E20" s="157">
        <v>2.895</v>
      </c>
      <c r="F20" s="154">
        <v>37.863999999999997</v>
      </c>
      <c r="G20" s="155">
        <v>38.337000000000003</v>
      </c>
      <c r="H20" s="155">
        <v>39.893000000000001</v>
      </c>
      <c r="I20" s="157">
        <v>2.0289999999999999</v>
      </c>
      <c r="J20" s="154">
        <v>24.085000000000001</v>
      </c>
      <c r="K20" s="155">
        <v>29.359000000000002</v>
      </c>
      <c r="L20" s="155">
        <v>33.686999999999998</v>
      </c>
      <c r="M20" s="157">
        <v>9.6020000000000003</v>
      </c>
      <c r="N20" s="154">
        <v>17.236999999999998</v>
      </c>
      <c r="O20" s="155">
        <v>20.41</v>
      </c>
      <c r="P20" s="155">
        <v>27.068999999999999</v>
      </c>
      <c r="Q20" s="157">
        <v>9.8320000000000007</v>
      </c>
      <c r="R20" s="154">
        <v>17.155000000000001</v>
      </c>
      <c r="S20" s="155">
        <v>19.515000000000001</v>
      </c>
      <c r="T20" s="155">
        <v>13.186999999999999</v>
      </c>
      <c r="U20" s="157">
        <v>-3.968</v>
      </c>
      <c r="V20" s="158">
        <v>175.92099999999999</v>
      </c>
      <c r="W20" s="155">
        <v>198.50200000000001</v>
      </c>
      <c r="X20" s="155">
        <v>196.31100000000001</v>
      </c>
      <c r="Y20" s="159">
        <v>20.39</v>
      </c>
    </row>
    <row r="21" spans="1:25" x14ac:dyDescent="0.25">
      <c r="A21" s="107" t="s">
        <v>330</v>
      </c>
      <c r="B21" s="154">
        <v>406.02</v>
      </c>
      <c r="C21" s="155">
        <v>476.78</v>
      </c>
      <c r="D21" s="155">
        <v>454.67399999999998</v>
      </c>
      <c r="E21" s="157">
        <v>48.654000000000003</v>
      </c>
      <c r="F21" s="154">
        <v>449.52199999999999</v>
      </c>
      <c r="G21" s="155">
        <v>452.09899999999999</v>
      </c>
      <c r="H21" s="155">
        <v>431.66800000000001</v>
      </c>
      <c r="I21" s="157">
        <v>-17.853999999999999</v>
      </c>
      <c r="J21" s="154">
        <v>413.56200000000001</v>
      </c>
      <c r="K21" s="155">
        <v>429.74299999999999</v>
      </c>
      <c r="L21" s="155">
        <v>418.298</v>
      </c>
      <c r="M21" s="157">
        <v>4.7359999999999998</v>
      </c>
      <c r="N21" s="154">
        <v>365.16899999999998</v>
      </c>
      <c r="O21" s="155">
        <v>382.935</v>
      </c>
      <c r="P21" s="155">
        <v>431.42899999999997</v>
      </c>
      <c r="Q21" s="157">
        <v>66.260000000000005</v>
      </c>
      <c r="R21" s="154">
        <v>34.828000000000003</v>
      </c>
      <c r="S21" s="155">
        <v>31.675000000000001</v>
      </c>
      <c r="T21" s="155">
        <v>35.927999999999997</v>
      </c>
      <c r="U21" s="157">
        <v>1.1000000000000001</v>
      </c>
      <c r="V21" s="158">
        <v>1669.1010000000001</v>
      </c>
      <c r="W21" s="155">
        <v>1773.232</v>
      </c>
      <c r="X21" s="155">
        <v>1771.9970000000001</v>
      </c>
      <c r="Y21" s="159">
        <v>102.896</v>
      </c>
    </row>
    <row r="22" spans="1:25" x14ac:dyDescent="0.25">
      <c r="A22" s="107" t="s">
        <v>331</v>
      </c>
      <c r="B22" s="154">
        <v>328.529</v>
      </c>
      <c r="C22" s="155">
        <v>360.822</v>
      </c>
      <c r="D22" s="155">
        <v>349.71100000000001</v>
      </c>
      <c r="E22" s="157">
        <v>21.181999999999999</v>
      </c>
      <c r="F22" s="154">
        <v>144.63499999999999</v>
      </c>
      <c r="G22" s="155">
        <v>144</v>
      </c>
      <c r="H22" s="155">
        <v>136.56899999999999</v>
      </c>
      <c r="I22" s="157">
        <v>-8.0660000000000007</v>
      </c>
      <c r="J22" s="154">
        <v>220.37799999999999</v>
      </c>
      <c r="K22" s="155">
        <v>213.61699999999999</v>
      </c>
      <c r="L22" s="155">
        <v>231.441</v>
      </c>
      <c r="M22" s="157">
        <v>11.063000000000001</v>
      </c>
      <c r="N22" s="154">
        <v>100.315</v>
      </c>
      <c r="O22" s="155">
        <v>113.45</v>
      </c>
      <c r="P22" s="155">
        <v>112.51</v>
      </c>
      <c r="Q22" s="157">
        <v>12.195</v>
      </c>
      <c r="R22" s="154">
        <v>39.914999999999999</v>
      </c>
      <c r="S22" s="155">
        <v>41.904000000000003</v>
      </c>
      <c r="T22" s="155">
        <v>38.296999999999997</v>
      </c>
      <c r="U22" s="157">
        <v>-1.6180000000000001</v>
      </c>
      <c r="V22" s="158">
        <v>833.77200000000005</v>
      </c>
      <c r="W22" s="155">
        <v>873.79300000000001</v>
      </c>
      <c r="X22" s="155">
        <v>868.52800000000002</v>
      </c>
      <c r="Y22" s="159">
        <v>34.756</v>
      </c>
    </row>
    <row r="23" spans="1:25" x14ac:dyDescent="0.25">
      <c r="A23" s="107" t="s">
        <v>332</v>
      </c>
      <c r="B23" s="154">
        <v>138.82499999999999</v>
      </c>
      <c r="C23" s="155">
        <v>154.01</v>
      </c>
      <c r="D23" s="155">
        <v>160.43</v>
      </c>
      <c r="E23" s="157">
        <v>21.605</v>
      </c>
      <c r="F23" s="154">
        <v>67.611999999999995</v>
      </c>
      <c r="G23" s="155">
        <v>67.790000000000006</v>
      </c>
      <c r="H23" s="155">
        <v>60.481000000000002</v>
      </c>
      <c r="I23" s="157">
        <v>-7.1310000000000002</v>
      </c>
      <c r="J23" s="154">
        <v>88.933999999999997</v>
      </c>
      <c r="K23" s="155">
        <v>87.156000000000006</v>
      </c>
      <c r="L23" s="155">
        <v>99.819000000000003</v>
      </c>
      <c r="M23" s="157">
        <v>10.885</v>
      </c>
      <c r="N23" s="154">
        <v>61.1</v>
      </c>
      <c r="O23" s="155">
        <v>62.543999999999997</v>
      </c>
      <c r="P23" s="155">
        <v>81.738</v>
      </c>
      <c r="Q23" s="157">
        <v>20.638000000000002</v>
      </c>
      <c r="R23" s="154">
        <v>10.89</v>
      </c>
      <c r="S23" s="155">
        <v>8.7840000000000007</v>
      </c>
      <c r="T23" s="155">
        <v>8.1859999999999999</v>
      </c>
      <c r="U23" s="157">
        <v>-2.7040000000000002</v>
      </c>
      <c r="V23" s="158">
        <v>367.36099999999999</v>
      </c>
      <c r="W23" s="155">
        <v>380.28399999999999</v>
      </c>
      <c r="X23" s="155">
        <v>410.654</v>
      </c>
      <c r="Y23" s="159">
        <v>43.292999999999999</v>
      </c>
    </row>
    <row r="24" spans="1:25" x14ac:dyDescent="0.25">
      <c r="A24" s="107" t="s">
        <v>333</v>
      </c>
      <c r="B24" s="154">
        <v>182.99799999999999</v>
      </c>
      <c r="C24" s="155">
        <v>191.53200000000001</v>
      </c>
      <c r="D24" s="155">
        <v>193.209</v>
      </c>
      <c r="E24" s="157">
        <v>10.211</v>
      </c>
      <c r="F24" s="154">
        <v>61.317</v>
      </c>
      <c r="G24" s="155">
        <v>61.795000000000002</v>
      </c>
      <c r="H24" s="155">
        <v>69.924999999999997</v>
      </c>
      <c r="I24" s="157">
        <v>8.6080000000000005</v>
      </c>
      <c r="J24" s="154">
        <v>83.084999999999994</v>
      </c>
      <c r="K24" s="155">
        <v>84.751999999999995</v>
      </c>
      <c r="L24" s="155">
        <v>89.844999999999999</v>
      </c>
      <c r="M24" s="157">
        <v>6.76</v>
      </c>
      <c r="N24" s="154">
        <v>48.76</v>
      </c>
      <c r="O24" s="155">
        <v>56.073999999999998</v>
      </c>
      <c r="P24" s="155">
        <v>59.478000000000002</v>
      </c>
      <c r="Q24" s="157">
        <v>10.718</v>
      </c>
      <c r="R24" s="154">
        <v>13.379</v>
      </c>
      <c r="S24" s="155">
        <v>17.23</v>
      </c>
      <c r="T24" s="155">
        <v>14.731</v>
      </c>
      <c r="U24" s="157">
        <v>1.3520000000000001</v>
      </c>
      <c r="V24" s="158">
        <v>389.53899999999999</v>
      </c>
      <c r="W24" s="155">
        <v>411.38299999999998</v>
      </c>
      <c r="X24" s="155">
        <v>427.18799999999999</v>
      </c>
      <c r="Y24" s="159">
        <v>37.649000000000001</v>
      </c>
    </row>
    <row r="25" spans="1:25" x14ac:dyDescent="0.25">
      <c r="A25" s="107" t="s">
        <v>334</v>
      </c>
      <c r="B25" s="154">
        <v>225.76900000000001</v>
      </c>
      <c r="C25" s="155">
        <v>242.172</v>
      </c>
      <c r="D25" s="155">
        <v>238.18</v>
      </c>
      <c r="E25" s="157">
        <v>12.411</v>
      </c>
      <c r="F25" s="154">
        <v>119.46</v>
      </c>
      <c r="G25" s="155">
        <v>124.782</v>
      </c>
      <c r="H25" s="155">
        <v>125.408</v>
      </c>
      <c r="I25" s="157">
        <v>5.9480000000000004</v>
      </c>
      <c r="J25" s="154">
        <v>144.667</v>
      </c>
      <c r="K25" s="155">
        <v>143.13</v>
      </c>
      <c r="L25" s="155">
        <v>146.84700000000001</v>
      </c>
      <c r="M25" s="157">
        <v>2.1800000000000002</v>
      </c>
      <c r="N25" s="154">
        <v>47.029000000000003</v>
      </c>
      <c r="O25" s="155">
        <v>54.252000000000002</v>
      </c>
      <c r="P25" s="155">
        <v>57.828000000000003</v>
      </c>
      <c r="Q25" s="157">
        <v>10.798999999999999</v>
      </c>
      <c r="R25" s="154">
        <v>61.725000000000001</v>
      </c>
      <c r="S25" s="155">
        <v>67.350999999999999</v>
      </c>
      <c r="T25" s="155">
        <v>55.06</v>
      </c>
      <c r="U25" s="157">
        <v>-6.665</v>
      </c>
      <c r="V25" s="158">
        <v>598.65</v>
      </c>
      <c r="W25" s="155">
        <v>631.68700000000001</v>
      </c>
      <c r="X25" s="155">
        <v>623.32299999999998</v>
      </c>
      <c r="Y25" s="159">
        <v>24.672999999999998</v>
      </c>
    </row>
    <row r="26" spans="1:25" x14ac:dyDescent="0.25">
      <c r="A26" s="107" t="s">
        <v>335</v>
      </c>
      <c r="B26" s="154">
        <v>244.96600000000001</v>
      </c>
      <c r="C26" s="155">
        <v>279.38299999999998</v>
      </c>
      <c r="D26" s="155">
        <v>255.89</v>
      </c>
      <c r="E26" s="157">
        <v>10.923999999999999</v>
      </c>
      <c r="F26" s="154">
        <v>121.236</v>
      </c>
      <c r="G26" s="155">
        <v>145.333</v>
      </c>
      <c r="H26" s="155">
        <v>130.00800000000001</v>
      </c>
      <c r="I26" s="157">
        <v>8.7720000000000002</v>
      </c>
      <c r="J26" s="154">
        <v>106.06100000000001</v>
      </c>
      <c r="K26" s="155">
        <v>117.16200000000001</v>
      </c>
      <c r="L26" s="155">
        <v>107.11499999999999</v>
      </c>
      <c r="M26" s="157">
        <v>1.054</v>
      </c>
      <c r="N26" s="154">
        <v>64.984999999999999</v>
      </c>
      <c r="O26" s="155">
        <v>72.563999999999993</v>
      </c>
      <c r="P26" s="155">
        <v>84.453999999999994</v>
      </c>
      <c r="Q26" s="157">
        <v>19.469000000000001</v>
      </c>
      <c r="R26" s="154">
        <v>64.16</v>
      </c>
      <c r="S26" s="155">
        <v>68.548000000000002</v>
      </c>
      <c r="T26" s="155">
        <v>68.760999999999996</v>
      </c>
      <c r="U26" s="157">
        <v>4.601</v>
      </c>
      <c r="V26" s="158">
        <v>601.40800000000002</v>
      </c>
      <c r="W26" s="155">
        <v>682.99</v>
      </c>
      <c r="X26" s="155">
        <v>646.22799999999995</v>
      </c>
      <c r="Y26" s="159">
        <v>44.82</v>
      </c>
    </row>
    <row r="27" spans="1:25" x14ac:dyDescent="0.25">
      <c r="A27" s="107" t="s">
        <v>336</v>
      </c>
      <c r="B27" s="154">
        <v>40.966999999999999</v>
      </c>
      <c r="C27" s="155">
        <v>43.664000000000001</v>
      </c>
      <c r="D27" s="155">
        <v>42.258000000000003</v>
      </c>
      <c r="E27" s="157">
        <v>1.2909999999999999</v>
      </c>
      <c r="F27" s="154">
        <v>60.198999999999998</v>
      </c>
      <c r="G27" s="155">
        <v>61.39</v>
      </c>
      <c r="H27" s="155">
        <v>54.076999999999998</v>
      </c>
      <c r="I27" s="157">
        <v>-6.1219999999999999</v>
      </c>
      <c r="J27" s="154">
        <v>35.625</v>
      </c>
      <c r="K27" s="155">
        <v>34.945999999999998</v>
      </c>
      <c r="L27" s="155">
        <v>31.425999999999998</v>
      </c>
      <c r="M27" s="157">
        <v>-4.1989999999999998</v>
      </c>
      <c r="N27" s="154">
        <v>15.227</v>
      </c>
      <c r="O27" s="155">
        <v>18.335000000000001</v>
      </c>
      <c r="P27" s="155">
        <v>24.785</v>
      </c>
      <c r="Q27" s="157">
        <v>9.5579999999999998</v>
      </c>
      <c r="R27" s="154">
        <v>10.218</v>
      </c>
      <c r="S27" s="155">
        <v>11.91</v>
      </c>
      <c r="T27" s="155">
        <v>13.382</v>
      </c>
      <c r="U27" s="157">
        <v>3.1640000000000001</v>
      </c>
      <c r="V27" s="158">
        <v>162.23599999999999</v>
      </c>
      <c r="W27" s="155">
        <v>170.245</v>
      </c>
      <c r="X27" s="155">
        <v>165.928</v>
      </c>
      <c r="Y27" s="159">
        <v>3.6920000000000002</v>
      </c>
    </row>
    <row r="28" spans="1:25" x14ac:dyDescent="0.25">
      <c r="A28" s="107" t="s">
        <v>337</v>
      </c>
      <c r="B28" s="154">
        <v>246.51</v>
      </c>
      <c r="C28" s="155">
        <v>286.98399999999998</v>
      </c>
      <c r="D28" s="155">
        <v>263.08300000000003</v>
      </c>
      <c r="E28" s="157">
        <v>16.573</v>
      </c>
      <c r="F28" s="154">
        <v>69.882000000000005</v>
      </c>
      <c r="G28" s="155">
        <v>78.206000000000003</v>
      </c>
      <c r="H28" s="155">
        <v>68.409000000000006</v>
      </c>
      <c r="I28" s="157">
        <v>-1.4730000000000001</v>
      </c>
      <c r="J28" s="154">
        <v>264.40499999999997</v>
      </c>
      <c r="K28" s="155">
        <v>273.07400000000001</v>
      </c>
      <c r="L28" s="155">
        <v>265.815</v>
      </c>
      <c r="M28" s="157">
        <v>1.41</v>
      </c>
      <c r="N28" s="154">
        <v>139.40199999999999</v>
      </c>
      <c r="O28" s="155">
        <v>154.976</v>
      </c>
      <c r="P28" s="155">
        <v>189.64599999999999</v>
      </c>
      <c r="Q28" s="157">
        <v>50.244</v>
      </c>
      <c r="R28" s="154">
        <v>9.8130000000000006</v>
      </c>
      <c r="S28" s="155">
        <v>7.0309999999999997</v>
      </c>
      <c r="T28" s="155">
        <v>8.5419999999999998</v>
      </c>
      <c r="U28" s="157">
        <v>-1.2709999999999999</v>
      </c>
      <c r="V28" s="158">
        <v>730.01199999999994</v>
      </c>
      <c r="W28" s="155">
        <v>800.27099999999996</v>
      </c>
      <c r="X28" s="155">
        <v>795.495</v>
      </c>
      <c r="Y28" s="159">
        <v>65.483000000000004</v>
      </c>
    </row>
    <row r="29" spans="1:25" x14ac:dyDescent="0.25">
      <c r="A29" s="107" t="s">
        <v>338</v>
      </c>
      <c r="B29" s="154">
        <v>133.45099999999999</v>
      </c>
      <c r="C29" s="155">
        <v>163.417</v>
      </c>
      <c r="D29" s="155">
        <v>155.65299999999999</v>
      </c>
      <c r="E29" s="157">
        <v>22.202000000000002</v>
      </c>
      <c r="F29" s="154">
        <v>375.94799999999998</v>
      </c>
      <c r="G29" s="155">
        <v>394.67899999999997</v>
      </c>
      <c r="H29" s="155">
        <v>380.80700000000002</v>
      </c>
      <c r="I29" s="157">
        <v>4.859</v>
      </c>
      <c r="J29" s="154">
        <v>220.554</v>
      </c>
      <c r="K29" s="155">
        <v>232.751</v>
      </c>
      <c r="L29" s="155">
        <v>244.148</v>
      </c>
      <c r="M29" s="157">
        <v>23.594000000000001</v>
      </c>
      <c r="N29" s="154">
        <v>217.69200000000001</v>
      </c>
      <c r="O29" s="155">
        <v>237.21</v>
      </c>
      <c r="P29" s="155">
        <v>265.608</v>
      </c>
      <c r="Q29" s="157">
        <v>47.915999999999997</v>
      </c>
      <c r="R29" s="154">
        <v>2.7290000000000001</v>
      </c>
      <c r="S29" s="155">
        <v>4.55</v>
      </c>
      <c r="T29" s="155">
        <v>5.29</v>
      </c>
      <c r="U29" s="157">
        <v>2.5609999999999999</v>
      </c>
      <c r="V29" s="158">
        <v>950.37400000000002</v>
      </c>
      <c r="W29" s="155">
        <v>1032.607</v>
      </c>
      <c r="X29" s="155">
        <v>1051.5060000000001</v>
      </c>
      <c r="Y29" s="159">
        <v>101.13200000000001</v>
      </c>
    </row>
    <row r="30" spans="1:25" x14ac:dyDescent="0.25">
      <c r="A30" s="107" t="s">
        <v>339</v>
      </c>
      <c r="B30" s="154">
        <v>415.29899999999998</v>
      </c>
      <c r="C30" s="155">
        <v>489.41</v>
      </c>
      <c r="D30" s="155">
        <v>449.71800000000002</v>
      </c>
      <c r="E30" s="157">
        <v>34.418999999999997</v>
      </c>
      <c r="F30" s="154">
        <v>175.32</v>
      </c>
      <c r="G30" s="155">
        <v>171.41900000000001</v>
      </c>
      <c r="H30" s="155">
        <v>169.63399999999999</v>
      </c>
      <c r="I30" s="157">
        <v>-5.6859999999999999</v>
      </c>
      <c r="J30" s="154">
        <v>313.40800000000002</v>
      </c>
      <c r="K30" s="155">
        <v>319.935</v>
      </c>
      <c r="L30" s="155">
        <v>319.76900000000001</v>
      </c>
      <c r="M30" s="157">
        <v>6.3609999999999998</v>
      </c>
      <c r="N30" s="154">
        <v>196.30699999999999</v>
      </c>
      <c r="O30" s="155">
        <v>198.74199999999999</v>
      </c>
      <c r="P30" s="155">
        <v>220.339</v>
      </c>
      <c r="Q30" s="157">
        <v>24.032</v>
      </c>
      <c r="R30" s="154">
        <v>44.170999999999999</v>
      </c>
      <c r="S30" s="155">
        <v>48.116999999999997</v>
      </c>
      <c r="T30" s="155">
        <v>53.356000000000002</v>
      </c>
      <c r="U30" s="157">
        <v>9.1850000000000005</v>
      </c>
      <c r="V30" s="158">
        <v>1144.5050000000001</v>
      </c>
      <c r="W30" s="155">
        <v>1227.623</v>
      </c>
      <c r="X30" s="155">
        <v>1212.816</v>
      </c>
      <c r="Y30" s="159">
        <v>68.311000000000007</v>
      </c>
    </row>
    <row r="31" spans="1:25" x14ac:dyDescent="0.25">
      <c r="A31" s="107" t="s">
        <v>340</v>
      </c>
      <c r="B31" s="154">
        <v>162.75899999999999</v>
      </c>
      <c r="C31" s="155">
        <v>182.685</v>
      </c>
      <c r="D31" s="155">
        <v>174.90799999999999</v>
      </c>
      <c r="E31" s="157">
        <v>12.148999999999999</v>
      </c>
      <c r="F31" s="154">
        <v>73.527000000000001</v>
      </c>
      <c r="G31" s="155">
        <v>79.058000000000007</v>
      </c>
      <c r="H31" s="155">
        <v>80.716999999999999</v>
      </c>
      <c r="I31" s="157">
        <v>7.19</v>
      </c>
      <c r="J31" s="154">
        <v>109.178</v>
      </c>
      <c r="K31" s="155">
        <v>115.15</v>
      </c>
      <c r="L31" s="155">
        <v>122.13800000000001</v>
      </c>
      <c r="M31" s="157">
        <v>12.96</v>
      </c>
      <c r="N31" s="154">
        <v>219.005</v>
      </c>
      <c r="O31" s="155">
        <v>252.33799999999999</v>
      </c>
      <c r="P31" s="155">
        <v>271.26600000000002</v>
      </c>
      <c r="Q31" s="157">
        <v>52.261000000000003</v>
      </c>
      <c r="R31" s="154">
        <v>13.76</v>
      </c>
      <c r="S31" s="155">
        <v>8.8859999999999992</v>
      </c>
      <c r="T31" s="155">
        <v>10.766</v>
      </c>
      <c r="U31" s="157">
        <v>-2.9940000000000002</v>
      </c>
      <c r="V31" s="158">
        <v>578.22900000000004</v>
      </c>
      <c r="W31" s="155">
        <v>638.11699999999996</v>
      </c>
      <c r="X31" s="155">
        <v>659.79499999999996</v>
      </c>
      <c r="Y31" s="159">
        <v>81.566000000000003</v>
      </c>
    </row>
    <row r="32" spans="1:25" x14ac:dyDescent="0.25">
      <c r="A32" s="107" t="s">
        <v>341</v>
      </c>
      <c r="B32" s="154">
        <v>178.05699999999999</v>
      </c>
      <c r="C32" s="155">
        <v>177.7</v>
      </c>
      <c r="D32" s="155">
        <v>175.845</v>
      </c>
      <c r="E32" s="157">
        <v>-2.2120000000000002</v>
      </c>
      <c r="F32" s="154">
        <v>62.965000000000003</v>
      </c>
      <c r="G32" s="155">
        <v>61.472999999999999</v>
      </c>
      <c r="H32" s="155">
        <v>63.381999999999998</v>
      </c>
      <c r="I32" s="157">
        <v>0.41699999999999998</v>
      </c>
      <c r="J32" s="154">
        <v>80.459999999999994</v>
      </c>
      <c r="K32" s="155">
        <v>80.442999999999998</v>
      </c>
      <c r="L32" s="155">
        <v>84.968999999999994</v>
      </c>
      <c r="M32" s="157">
        <v>4.5090000000000003</v>
      </c>
      <c r="N32" s="154">
        <v>18.408000000000001</v>
      </c>
      <c r="O32" s="155">
        <v>29.754000000000001</v>
      </c>
      <c r="P32" s="155">
        <v>30.113</v>
      </c>
      <c r="Q32" s="157">
        <v>11.705</v>
      </c>
      <c r="R32" s="154">
        <v>45.843000000000004</v>
      </c>
      <c r="S32" s="155">
        <v>48.207999999999998</v>
      </c>
      <c r="T32" s="155">
        <v>52.585999999999999</v>
      </c>
      <c r="U32" s="157">
        <v>6.7430000000000003</v>
      </c>
      <c r="V32" s="158">
        <v>385.733</v>
      </c>
      <c r="W32" s="155">
        <v>397.57799999999997</v>
      </c>
      <c r="X32" s="155">
        <v>406.89499999999998</v>
      </c>
      <c r="Y32" s="159">
        <v>21.161999999999999</v>
      </c>
    </row>
    <row r="33" spans="1:25" x14ac:dyDescent="0.25">
      <c r="A33" s="107" t="s">
        <v>342</v>
      </c>
      <c r="B33" s="154">
        <v>320.63799999999998</v>
      </c>
      <c r="C33" s="155">
        <v>364.91899999999998</v>
      </c>
      <c r="D33" s="155">
        <v>353.90699999999998</v>
      </c>
      <c r="E33" s="157">
        <v>33.268999999999998</v>
      </c>
      <c r="F33" s="154">
        <v>177.095</v>
      </c>
      <c r="G33" s="155">
        <v>170.858</v>
      </c>
      <c r="H33" s="155">
        <v>174.726</v>
      </c>
      <c r="I33" s="157">
        <v>-2.3690000000000002</v>
      </c>
      <c r="J33" s="154">
        <v>163.1</v>
      </c>
      <c r="K33" s="155">
        <v>174.666</v>
      </c>
      <c r="L33" s="155">
        <v>164.95699999999999</v>
      </c>
      <c r="M33" s="157">
        <v>1.857</v>
      </c>
      <c r="N33" s="154">
        <v>89.647000000000006</v>
      </c>
      <c r="O33" s="155">
        <v>100.804</v>
      </c>
      <c r="P33" s="155">
        <v>129.208</v>
      </c>
      <c r="Q33" s="157">
        <v>39.561</v>
      </c>
      <c r="R33" s="154">
        <v>45.125</v>
      </c>
      <c r="S33" s="155">
        <v>42.015000000000001</v>
      </c>
      <c r="T33" s="155">
        <v>44.023000000000003</v>
      </c>
      <c r="U33" s="157">
        <v>-1.1020000000000001</v>
      </c>
      <c r="V33" s="158">
        <v>795.60500000000002</v>
      </c>
      <c r="W33" s="155">
        <v>853.26199999999994</v>
      </c>
      <c r="X33" s="155">
        <v>866.82100000000003</v>
      </c>
      <c r="Y33" s="159">
        <v>71.215999999999994</v>
      </c>
    </row>
    <row r="34" spans="1:25" x14ac:dyDescent="0.25">
      <c r="A34" s="107" t="s">
        <v>343</v>
      </c>
      <c r="B34" s="154">
        <v>48.055</v>
      </c>
      <c r="C34" s="155">
        <v>61.454000000000001</v>
      </c>
      <c r="D34" s="155">
        <v>58.77</v>
      </c>
      <c r="E34" s="157">
        <v>10.715</v>
      </c>
      <c r="F34" s="154">
        <v>33.534999999999997</v>
      </c>
      <c r="G34" s="155">
        <v>34.207999999999998</v>
      </c>
      <c r="H34" s="155">
        <v>35.847000000000001</v>
      </c>
      <c r="I34" s="157">
        <v>2.3119999999999998</v>
      </c>
      <c r="J34" s="154">
        <v>16.515999999999998</v>
      </c>
      <c r="K34" s="155">
        <v>20.481000000000002</v>
      </c>
      <c r="L34" s="155">
        <v>22.210999999999999</v>
      </c>
      <c r="M34" s="157">
        <v>5.6950000000000003</v>
      </c>
      <c r="N34" s="154">
        <v>11.923999999999999</v>
      </c>
      <c r="O34" s="155">
        <v>12.371</v>
      </c>
      <c r="P34" s="155">
        <v>19.344000000000001</v>
      </c>
      <c r="Q34" s="157">
        <v>7.42</v>
      </c>
      <c r="R34" s="154">
        <v>13.679</v>
      </c>
      <c r="S34" s="155">
        <v>15.872</v>
      </c>
      <c r="T34" s="155">
        <v>14.058999999999999</v>
      </c>
      <c r="U34" s="157">
        <v>0.38</v>
      </c>
      <c r="V34" s="158">
        <v>123.709</v>
      </c>
      <c r="W34" s="155">
        <v>144.386</v>
      </c>
      <c r="X34" s="155">
        <v>150.23099999999999</v>
      </c>
      <c r="Y34" s="159">
        <v>26.521999999999998</v>
      </c>
    </row>
    <row r="35" spans="1:25" x14ac:dyDescent="0.25">
      <c r="A35" s="107" t="s">
        <v>344</v>
      </c>
      <c r="B35" s="154">
        <v>99.866</v>
      </c>
      <c r="C35" s="155">
        <v>108.435</v>
      </c>
      <c r="D35" s="155">
        <v>109.30500000000001</v>
      </c>
      <c r="E35" s="157">
        <v>9.4390000000000001</v>
      </c>
      <c r="F35" s="154">
        <v>35.484999999999999</v>
      </c>
      <c r="G35" s="155">
        <v>34.329000000000001</v>
      </c>
      <c r="H35" s="155">
        <v>34.378</v>
      </c>
      <c r="I35" s="157">
        <v>-1.107</v>
      </c>
      <c r="J35" s="154">
        <v>66.861000000000004</v>
      </c>
      <c r="K35" s="155">
        <v>76.147999999999996</v>
      </c>
      <c r="L35" s="155">
        <v>75.477999999999994</v>
      </c>
      <c r="M35" s="157">
        <v>8.6170000000000009</v>
      </c>
      <c r="N35" s="154">
        <v>44.591000000000001</v>
      </c>
      <c r="O35" s="155">
        <v>46.122</v>
      </c>
      <c r="P35" s="155">
        <v>55.212000000000003</v>
      </c>
      <c r="Q35" s="157">
        <v>10.621</v>
      </c>
      <c r="R35" s="154">
        <v>8.3119999999999994</v>
      </c>
      <c r="S35" s="155">
        <v>4.7489999999999997</v>
      </c>
      <c r="T35" s="155">
        <v>5.2220000000000004</v>
      </c>
      <c r="U35" s="157">
        <v>-3.09</v>
      </c>
      <c r="V35" s="158">
        <v>255.11500000000001</v>
      </c>
      <c r="W35" s="155">
        <v>269.78300000000002</v>
      </c>
      <c r="X35" s="155">
        <v>279.59500000000003</v>
      </c>
      <c r="Y35" s="159">
        <v>24.48</v>
      </c>
    </row>
    <row r="36" spans="1:25" x14ac:dyDescent="0.25">
      <c r="A36" s="107" t="s">
        <v>345</v>
      </c>
      <c r="B36" s="154">
        <v>162.27500000000001</v>
      </c>
      <c r="C36" s="155">
        <v>198.37</v>
      </c>
      <c r="D36" s="155">
        <v>187.97800000000001</v>
      </c>
      <c r="E36" s="157">
        <v>25.702999999999999</v>
      </c>
      <c r="F36" s="154">
        <v>65.838999999999999</v>
      </c>
      <c r="G36" s="155">
        <v>73.783000000000001</v>
      </c>
      <c r="H36" s="155">
        <v>87.265000000000001</v>
      </c>
      <c r="I36" s="157">
        <v>21.425999999999998</v>
      </c>
      <c r="J36" s="154">
        <v>148.791</v>
      </c>
      <c r="K36" s="155">
        <v>141.541</v>
      </c>
      <c r="L36" s="155">
        <v>138.898</v>
      </c>
      <c r="M36" s="157">
        <v>-9.8930000000000007</v>
      </c>
      <c r="N36" s="154">
        <v>65.998000000000005</v>
      </c>
      <c r="O36" s="155">
        <v>90.194999999999993</v>
      </c>
      <c r="P36" s="155">
        <v>105.749</v>
      </c>
      <c r="Q36" s="157">
        <v>39.750999999999998</v>
      </c>
      <c r="R36" s="154">
        <v>15.984</v>
      </c>
      <c r="S36" s="155">
        <v>17.277000000000001</v>
      </c>
      <c r="T36" s="155">
        <v>21.832000000000001</v>
      </c>
      <c r="U36" s="157">
        <v>5.8479999999999999</v>
      </c>
      <c r="V36" s="158">
        <v>458.887</v>
      </c>
      <c r="W36" s="155">
        <v>521.16600000000005</v>
      </c>
      <c r="X36" s="155">
        <v>541.72199999999998</v>
      </c>
      <c r="Y36" s="159">
        <v>82.834999999999994</v>
      </c>
    </row>
    <row r="37" spans="1:25" x14ac:dyDescent="0.25">
      <c r="A37" s="107" t="s">
        <v>346</v>
      </c>
      <c r="B37" s="154">
        <v>31.093</v>
      </c>
      <c r="C37" s="155">
        <v>38.213999999999999</v>
      </c>
      <c r="D37" s="155">
        <v>31.335999999999999</v>
      </c>
      <c r="E37" s="157">
        <v>0.24299999999999999</v>
      </c>
      <c r="F37" s="154">
        <v>48.179000000000002</v>
      </c>
      <c r="G37" s="155">
        <v>49.774000000000001</v>
      </c>
      <c r="H37" s="155">
        <v>49.396000000000001</v>
      </c>
      <c r="I37" s="157">
        <v>1.2170000000000001</v>
      </c>
      <c r="J37" s="154">
        <v>38.027000000000001</v>
      </c>
      <c r="K37" s="155">
        <v>42.408999999999999</v>
      </c>
      <c r="L37" s="155">
        <v>41.862000000000002</v>
      </c>
      <c r="M37" s="157">
        <v>3.835</v>
      </c>
      <c r="N37" s="154">
        <v>30.199000000000002</v>
      </c>
      <c r="O37" s="155">
        <v>30.654</v>
      </c>
      <c r="P37" s="155">
        <v>35.825000000000003</v>
      </c>
      <c r="Q37" s="157">
        <v>5.6260000000000003</v>
      </c>
      <c r="R37" s="154">
        <v>3.7650000000000001</v>
      </c>
      <c r="S37" s="155">
        <v>4.3129999999999997</v>
      </c>
      <c r="T37" s="155">
        <v>3.7210000000000001</v>
      </c>
      <c r="U37" s="157">
        <v>-4.3999999999999997E-2</v>
      </c>
      <c r="V37" s="158">
        <v>151.26300000000001</v>
      </c>
      <c r="W37" s="155">
        <v>165.364</v>
      </c>
      <c r="X37" s="155">
        <v>162.13999999999999</v>
      </c>
      <c r="Y37" s="159">
        <v>10.877000000000001</v>
      </c>
    </row>
    <row r="38" spans="1:25" x14ac:dyDescent="0.25">
      <c r="A38" s="107" t="s">
        <v>347</v>
      </c>
      <c r="B38" s="154">
        <v>221.88300000000001</v>
      </c>
      <c r="C38" s="155">
        <v>258.923</v>
      </c>
      <c r="D38" s="155">
        <v>264.47399999999999</v>
      </c>
      <c r="E38" s="157">
        <v>42.591000000000001</v>
      </c>
      <c r="F38" s="154">
        <v>386.74299999999999</v>
      </c>
      <c r="G38" s="155">
        <v>406.721</v>
      </c>
      <c r="H38" s="155">
        <v>366.07</v>
      </c>
      <c r="I38" s="157">
        <v>-20.672999999999998</v>
      </c>
      <c r="J38" s="154">
        <v>282.053</v>
      </c>
      <c r="K38" s="155">
        <v>282.54500000000002</v>
      </c>
      <c r="L38" s="155">
        <v>279.279</v>
      </c>
      <c r="M38" s="157">
        <v>-2.774</v>
      </c>
      <c r="N38" s="154">
        <v>276.18299999999999</v>
      </c>
      <c r="O38" s="155">
        <v>304.61799999999999</v>
      </c>
      <c r="P38" s="155">
        <v>349.10199999999998</v>
      </c>
      <c r="Q38" s="157">
        <v>72.918999999999997</v>
      </c>
      <c r="R38" s="154">
        <v>5.3970000000000002</v>
      </c>
      <c r="S38" s="155">
        <v>6.5369999999999999</v>
      </c>
      <c r="T38" s="155">
        <v>6.2839999999999998</v>
      </c>
      <c r="U38" s="157">
        <v>0.88700000000000001</v>
      </c>
      <c r="V38" s="158">
        <v>1172.259</v>
      </c>
      <c r="W38" s="155">
        <v>1259.3440000000001</v>
      </c>
      <c r="X38" s="155">
        <v>1265.2090000000001</v>
      </c>
      <c r="Y38" s="159">
        <v>92.95</v>
      </c>
    </row>
    <row r="39" spans="1:25" x14ac:dyDescent="0.25">
      <c r="A39" s="107" t="s">
        <v>348</v>
      </c>
      <c r="B39" s="154">
        <v>102.762</v>
      </c>
      <c r="C39" s="155">
        <v>125.791</v>
      </c>
      <c r="D39" s="155">
        <v>123.211</v>
      </c>
      <c r="E39" s="157">
        <v>20.449000000000002</v>
      </c>
      <c r="F39" s="154">
        <v>39.508000000000003</v>
      </c>
      <c r="G39" s="155">
        <v>38.119999999999997</v>
      </c>
      <c r="H39" s="155">
        <v>43.317999999999998</v>
      </c>
      <c r="I39" s="157">
        <v>3.81</v>
      </c>
      <c r="J39" s="154">
        <v>48.636000000000003</v>
      </c>
      <c r="K39" s="155">
        <v>47.673000000000002</v>
      </c>
      <c r="L39" s="155">
        <v>42.944000000000003</v>
      </c>
      <c r="M39" s="157">
        <v>-5.6920000000000002</v>
      </c>
      <c r="N39" s="154">
        <v>34.091999999999999</v>
      </c>
      <c r="O39" s="155">
        <v>35.414999999999999</v>
      </c>
      <c r="P39" s="155">
        <v>35.426000000000002</v>
      </c>
      <c r="Q39" s="157">
        <v>1.3340000000000001</v>
      </c>
      <c r="R39" s="154">
        <v>31.821000000000002</v>
      </c>
      <c r="S39" s="155">
        <v>32.426000000000002</v>
      </c>
      <c r="T39" s="155">
        <v>34.835999999999999</v>
      </c>
      <c r="U39" s="157">
        <v>3.0150000000000001</v>
      </c>
      <c r="V39" s="158">
        <v>256.81900000000002</v>
      </c>
      <c r="W39" s="155">
        <v>279.42500000000001</v>
      </c>
      <c r="X39" s="155">
        <v>279.73500000000001</v>
      </c>
      <c r="Y39" s="159">
        <v>22.916</v>
      </c>
    </row>
    <row r="40" spans="1:25" x14ac:dyDescent="0.25">
      <c r="A40" s="107" t="s">
        <v>349</v>
      </c>
      <c r="B40" s="154">
        <v>385.416</v>
      </c>
      <c r="C40" s="155">
        <v>429.09899999999999</v>
      </c>
      <c r="D40" s="155">
        <v>415.44799999999998</v>
      </c>
      <c r="E40" s="157">
        <v>30.032</v>
      </c>
      <c r="F40" s="154">
        <v>948.73800000000006</v>
      </c>
      <c r="G40" s="155">
        <v>980.57799999999997</v>
      </c>
      <c r="H40" s="155">
        <v>925.55399999999997</v>
      </c>
      <c r="I40" s="157">
        <v>-23.184000000000001</v>
      </c>
      <c r="J40" s="154">
        <v>639.72500000000002</v>
      </c>
      <c r="K40" s="155">
        <v>656.90599999999995</v>
      </c>
      <c r="L40" s="155">
        <v>662.79700000000003</v>
      </c>
      <c r="M40" s="157">
        <v>23.071999999999999</v>
      </c>
      <c r="N40" s="154">
        <v>1424.115</v>
      </c>
      <c r="O40" s="155">
        <v>1508.0160000000001</v>
      </c>
      <c r="P40" s="155">
        <v>1599.3</v>
      </c>
      <c r="Q40" s="157">
        <v>175.185</v>
      </c>
      <c r="R40" s="154">
        <v>41.034999999999997</v>
      </c>
      <c r="S40" s="155">
        <v>42.417999999999999</v>
      </c>
      <c r="T40" s="155">
        <v>39.890999999999998</v>
      </c>
      <c r="U40" s="157">
        <v>-1.1439999999999999</v>
      </c>
      <c r="V40" s="158">
        <v>3439.029</v>
      </c>
      <c r="W40" s="155">
        <v>3617.0169999999998</v>
      </c>
      <c r="X40" s="155">
        <v>3642.99</v>
      </c>
      <c r="Y40" s="159">
        <v>203.96100000000001</v>
      </c>
    </row>
    <row r="41" spans="1:25" x14ac:dyDescent="0.25">
      <c r="A41" s="107" t="s">
        <v>350</v>
      </c>
      <c r="B41" s="154">
        <v>519.65</v>
      </c>
      <c r="C41" s="155">
        <v>598.86699999999996</v>
      </c>
      <c r="D41" s="155">
        <v>590.55999999999995</v>
      </c>
      <c r="E41" s="157">
        <v>70.91</v>
      </c>
      <c r="F41" s="154">
        <v>181.505</v>
      </c>
      <c r="G41" s="155">
        <v>188.358</v>
      </c>
      <c r="H41" s="155">
        <v>179.93600000000001</v>
      </c>
      <c r="I41" s="157">
        <v>-1.569</v>
      </c>
      <c r="J41" s="154">
        <v>333.37</v>
      </c>
      <c r="K41" s="155">
        <v>342.24400000000003</v>
      </c>
      <c r="L41" s="155">
        <v>347.83800000000002</v>
      </c>
      <c r="M41" s="157">
        <v>14.468</v>
      </c>
      <c r="N41" s="154">
        <v>127.809</v>
      </c>
      <c r="O41" s="155">
        <v>154.72999999999999</v>
      </c>
      <c r="P41" s="155">
        <v>227.24199999999999</v>
      </c>
      <c r="Q41" s="157">
        <v>99.433000000000007</v>
      </c>
      <c r="R41" s="154">
        <v>190.86500000000001</v>
      </c>
      <c r="S41" s="155">
        <v>197.96700000000001</v>
      </c>
      <c r="T41" s="155">
        <v>181.85499999999999</v>
      </c>
      <c r="U41" s="157">
        <v>-9.01</v>
      </c>
      <c r="V41" s="158">
        <v>1353.1990000000001</v>
      </c>
      <c r="W41" s="155">
        <v>1482.1659999999999</v>
      </c>
      <c r="X41" s="155">
        <v>1527.431</v>
      </c>
      <c r="Y41" s="159">
        <v>174.232</v>
      </c>
    </row>
    <row r="42" spans="1:25" x14ac:dyDescent="0.25">
      <c r="A42" s="107" t="s">
        <v>351</v>
      </c>
      <c r="B42" s="154">
        <v>25.875</v>
      </c>
      <c r="C42" s="155">
        <v>32.905000000000001</v>
      </c>
      <c r="D42" s="155">
        <v>28.785</v>
      </c>
      <c r="E42" s="157">
        <v>2.91</v>
      </c>
      <c r="F42" s="154">
        <v>14.364000000000001</v>
      </c>
      <c r="G42" s="155">
        <v>20.236999999999998</v>
      </c>
      <c r="H42" s="155">
        <v>17.012</v>
      </c>
      <c r="I42" s="157">
        <v>2.6480000000000001</v>
      </c>
      <c r="J42" s="154">
        <v>28.896000000000001</v>
      </c>
      <c r="K42" s="155">
        <v>30.035</v>
      </c>
      <c r="L42" s="155">
        <v>34.392000000000003</v>
      </c>
      <c r="M42" s="157">
        <v>5.4960000000000004</v>
      </c>
      <c r="N42" s="154">
        <v>30.013000000000002</v>
      </c>
      <c r="O42" s="155">
        <v>39.265000000000001</v>
      </c>
      <c r="P42" s="155">
        <v>55.841999999999999</v>
      </c>
      <c r="Q42" s="157">
        <v>25.829000000000001</v>
      </c>
      <c r="R42" s="154">
        <v>4.07</v>
      </c>
      <c r="S42" s="155">
        <v>3.7730000000000001</v>
      </c>
      <c r="T42" s="155">
        <v>5.569</v>
      </c>
      <c r="U42" s="157">
        <v>1.4990000000000001</v>
      </c>
      <c r="V42" s="158">
        <v>103.218</v>
      </c>
      <c r="W42" s="155">
        <v>126.215</v>
      </c>
      <c r="X42" s="155">
        <v>141.6</v>
      </c>
      <c r="Y42" s="159">
        <v>38.381999999999998</v>
      </c>
    </row>
    <row r="43" spans="1:25" x14ac:dyDescent="0.25">
      <c r="A43" s="107" t="s">
        <v>352</v>
      </c>
      <c r="B43" s="154">
        <v>568.24599999999998</v>
      </c>
      <c r="C43" s="155">
        <v>670.81299999999999</v>
      </c>
      <c r="D43" s="155">
        <v>633.88400000000001</v>
      </c>
      <c r="E43" s="157">
        <v>65.638000000000005</v>
      </c>
      <c r="F43" s="154">
        <v>362.61200000000002</v>
      </c>
      <c r="G43" s="155">
        <v>350.49</v>
      </c>
      <c r="H43" s="155">
        <v>352.47800000000001</v>
      </c>
      <c r="I43" s="157">
        <v>-10.134</v>
      </c>
      <c r="J43" s="154">
        <v>399.70499999999998</v>
      </c>
      <c r="K43" s="155">
        <v>420.46600000000001</v>
      </c>
      <c r="L43" s="155">
        <v>397.73599999999999</v>
      </c>
      <c r="M43" s="157">
        <v>-1.9690000000000001</v>
      </c>
      <c r="N43" s="154">
        <v>233.78200000000001</v>
      </c>
      <c r="O43" s="155">
        <v>240.03100000000001</v>
      </c>
      <c r="P43" s="155">
        <v>284.065</v>
      </c>
      <c r="Q43" s="157">
        <v>50.283000000000001</v>
      </c>
      <c r="R43" s="154">
        <v>44.646999999999998</v>
      </c>
      <c r="S43" s="155">
        <v>42.723999999999997</v>
      </c>
      <c r="T43" s="155">
        <v>44.017000000000003</v>
      </c>
      <c r="U43" s="157">
        <v>-0.63</v>
      </c>
      <c r="V43" s="158">
        <v>1608.992</v>
      </c>
      <c r="W43" s="155">
        <v>1724.5239999999999</v>
      </c>
      <c r="X43" s="155">
        <v>1712.18</v>
      </c>
      <c r="Y43" s="159">
        <v>103.188</v>
      </c>
    </row>
    <row r="44" spans="1:25" x14ac:dyDescent="0.25">
      <c r="A44" s="107" t="s">
        <v>353</v>
      </c>
      <c r="B44" s="154">
        <v>257.41399999999999</v>
      </c>
      <c r="C44" s="155">
        <v>275.85199999999998</v>
      </c>
      <c r="D44" s="155">
        <v>282.86900000000003</v>
      </c>
      <c r="E44" s="157">
        <v>25.454999999999998</v>
      </c>
      <c r="F44" s="154">
        <v>65.566000000000003</v>
      </c>
      <c r="G44" s="155">
        <v>81.61</v>
      </c>
      <c r="H44" s="155">
        <v>67.56</v>
      </c>
      <c r="I44" s="157">
        <v>1.994</v>
      </c>
      <c r="J44" s="154">
        <v>109.057</v>
      </c>
      <c r="K44" s="155">
        <v>111.99</v>
      </c>
      <c r="L44" s="155">
        <v>118.15900000000001</v>
      </c>
      <c r="M44" s="157">
        <v>9.1020000000000003</v>
      </c>
      <c r="N44" s="154">
        <v>53.33</v>
      </c>
      <c r="O44" s="155">
        <v>58.853999999999999</v>
      </c>
      <c r="P44" s="155">
        <v>64.954999999999998</v>
      </c>
      <c r="Q44" s="157">
        <v>11.625</v>
      </c>
      <c r="R44" s="154">
        <v>34.773000000000003</v>
      </c>
      <c r="S44" s="155">
        <v>36.508000000000003</v>
      </c>
      <c r="T44" s="155">
        <v>38.048000000000002</v>
      </c>
      <c r="U44" s="157">
        <v>3.2749999999999999</v>
      </c>
      <c r="V44" s="158">
        <v>520.14</v>
      </c>
      <c r="W44" s="155">
        <v>564.81399999999996</v>
      </c>
      <c r="X44" s="155">
        <v>571.59100000000001</v>
      </c>
      <c r="Y44" s="159">
        <v>51.451000000000001</v>
      </c>
    </row>
    <row r="45" spans="1:25" x14ac:dyDescent="0.25">
      <c r="A45" s="107" t="s">
        <v>354</v>
      </c>
      <c r="B45" s="154">
        <v>218.33099999999999</v>
      </c>
      <c r="C45" s="155">
        <v>237.941</v>
      </c>
      <c r="D45" s="155">
        <v>220.00200000000001</v>
      </c>
      <c r="E45" s="157">
        <v>1.671</v>
      </c>
      <c r="F45" s="154">
        <v>112.66800000000001</v>
      </c>
      <c r="G45" s="155">
        <v>111.687</v>
      </c>
      <c r="H45" s="155">
        <v>114.50700000000001</v>
      </c>
      <c r="I45" s="157">
        <v>1.839</v>
      </c>
      <c r="J45" s="154">
        <v>126.742</v>
      </c>
      <c r="K45" s="155">
        <v>136.44</v>
      </c>
      <c r="L45" s="155">
        <v>134.149</v>
      </c>
      <c r="M45" s="157">
        <v>7.407</v>
      </c>
      <c r="N45" s="154">
        <v>107.953</v>
      </c>
      <c r="O45" s="155">
        <v>114.56100000000001</v>
      </c>
      <c r="P45" s="155">
        <v>145.09700000000001</v>
      </c>
      <c r="Q45" s="157">
        <v>37.143999999999998</v>
      </c>
      <c r="R45" s="154">
        <v>27.391999999999999</v>
      </c>
      <c r="S45" s="155">
        <v>33.639000000000003</v>
      </c>
      <c r="T45" s="155">
        <v>28.439</v>
      </c>
      <c r="U45" s="157">
        <v>1.0469999999999999</v>
      </c>
      <c r="V45" s="158">
        <v>593.08600000000001</v>
      </c>
      <c r="W45" s="155">
        <v>634.26800000000003</v>
      </c>
      <c r="X45" s="155">
        <v>642.19399999999996</v>
      </c>
      <c r="Y45" s="159">
        <v>49.107999999999997</v>
      </c>
    </row>
    <row r="46" spans="1:25" x14ac:dyDescent="0.25">
      <c r="A46" s="107" t="s">
        <v>355</v>
      </c>
      <c r="B46" s="154">
        <v>581.47400000000005</v>
      </c>
      <c r="C46" s="155">
        <v>652.447</v>
      </c>
      <c r="D46" s="155">
        <v>639.16300000000001</v>
      </c>
      <c r="E46" s="157">
        <v>57.689</v>
      </c>
      <c r="F46" s="154">
        <v>395.51799999999997</v>
      </c>
      <c r="G46" s="155">
        <v>406.53</v>
      </c>
      <c r="H46" s="155">
        <v>382.36900000000003</v>
      </c>
      <c r="I46" s="157">
        <v>-13.148999999999999</v>
      </c>
      <c r="J46" s="154">
        <v>286.29700000000003</v>
      </c>
      <c r="K46" s="155">
        <v>284.69499999999999</v>
      </c>
      <c r="L46" s="155">
        <v>309.90100000000001</v>
      </c>
      <c r="M46" s="157">
        <v>23.603999999999999</v>
      </c>
      <c r="N46" s="154">
        <v>265.02199999999999</v>
      </c>
      <c r="O46" s="155">
        <v>287.38900000000001</v>
      </c>
      <c r="P46" s="155">
        <v>332.209</v>
      </c>
      <c r="Q46" s="157">
        <v>67.186999999999998</v>
      </c>
      <c r="R46" s="154">
        <v>45.271999999999998</v>
      </c>
      <c r="S46" s="155">
        <v>49.704999999999998</v>
      </c>
      <c r="T46" s="155">
        <v>48.518999999999998</v>
      </c>
      <c r="U46" s="157">
        <v>3.2469999999999999</v>
      </c>
      <c r="V46" s="158">
        <v>1573.5830000000001</v>
      </c>
      <c r="W46" s="155">
        <v>1680.7660000000001</v>
      </c>
      <c r="X46" s="155">
        <v>1712.1610000000001</v>
      </c>
      <c r="Y46" s="159">
        <v>138.578</v>
      </c>
    </row>
    <row r="47" spans="1:25" x14ac:dyDescent="0.25">
      <c r="A47" s="107" t="s">
        <v>356</v>
      </c>
      <c r="B47" s="154">
        <v>26.576000000000001</v>
      </c>
      <c r="C47" s="155">
        <v>33.305</v>
      </c>
      <c r="D47" s="155">
        <v>28.062999999999999</v>
      </c>
      <c r="E47" s="157">
        <v>1.4870000000000001</v>
      </c>
      <c r="F47" s="154">
        <v>73.950999999999993</v>
      </c>
      <c r="G47" s="155">
        <v>82.644000000000005</v>
      </c>
      <c r="H47" s="155">
        <v>73.19</v>
      </c>
      <c r="I47" s="157">
        <v>-0.76100000000000001</v>
      </c>
      <c r="J47" s="154">
        <v>34.505000000000003</v>
      </c>
      <c r="K47" s="155">
        <v>33.773000000000003</v>
      </c>
      <c r="L47" s="155">
        <v>31.46</v>
      </c>
      <c r="M47" s="157">
        <v>-3.0449999999999999</v>
      </c>
      <c r="N47" s="154">
        <v>25.803999999999998</v>
      </c>
      <c r="O47" s="155">
        <v>32.68</v>
      </c>
      <c r="P47" s="155">
        <v>38.5</v>
      </c>
      <c r="Q47" s="157">
        <v>12.696</v>
      </c>
      <c r="R47" s="154">
        <v>0.86899999999999999</v>
      </c>
      <c r="S47" s="155">
        <v>1.2330000000000001</v>
      </c>
      <c r="T47" s="155">
        <v>0.78500000000000003</v>
      </c>
      <c r="U47" s="157">
        <v>-8.4000000000000005E-2</v>
      </c>
      <c r="V47" s="158">
        <v>161.70500000000001</v>
      </c>
      <c r="W47" s="155">
        <v>183.63499999999999</v>
      </c>
      <c r="X47" s="155">
        <v>171.99799999999999</v>
      </c>
      <c r="Y47" s="159">
        <v>10.292999999999999</v>
      </c>
    </row>
    <row r="48" spans="1:25" x14ac:dyDescent="0.25">
      <c r="A48" s="107" t="s">
        <v>357</v>
      </c>
      <c r="B48" s="154">
        <v>222.017</v>
      </c>
      <c r="C48" s="155">
        <v>245.8</v>
      </c>
      <c r="D48" s="155">
        <v>235.62200000000001</v>
      </c>
      <c r="E48" s="157">
        <v>13.605</v>
      </c>
      <c r="F48" s="154">
        <v>87.259</v>
      </c>
      <c r="G48" s="155">
        <v>102.35</v>
      </c>
      <c r="H48" s="155">
        <v>84.039000000000001</v>
      </c>
      <c r="I48" s="157">
        <v>-3.22</v>
      </c>
      <c r="J48" s="154">
        <v>129.911</v>
      </c>
      <c r="K48" s="155">
        <v>136.97399999999999</v>
      </c>
      <c r="L48" s="155">
        <v>143.07300000000001</v>
      </c>
      <c r="M48" s="157">
        <v>13.162000000000001</v>
      </c>
      <c r="N48" s="154">
        <v>54.838999999999999</v>
      </c>
      <c r="O48" s="155">
        <v>72.751999999999995</v>
      </c>
      <c r="P48" s="155">
        <v>88.343000000000004</v>
      </c>
      <c r="Q48" s="157">
        <v>33.503999999999998</v>
      </c>
      <c r="R48" s="154">
        <v>110.08499999999999</v>
      </c>
      <c r="S48" s="155">
        <v>107.724</v>
      </c>
      <c r="T48" s="155">
        <v>105.07</v>
      </c>
      <c r="U48" s="157">
        <v>-5.0149999999999997</v>
      </c>
      <c r="V48" s="158">
        <v>604.11099999999999</v>
      </c>
      <c r="W48" s="155">
        <v>665.6</v>
      </c>
      <c r="X48" s="155">
        <v>656.14700000000005</v>
      </c>
      <c r="Y48" s="159">
        <v>52.036000000000001</v>
      </c>
    </row>
    <row r="49" spans="1:25" x14ac:dyDescent="0.25">
      <c r="A49" s="107" t="s">
        <v>358</v>
      </c>
      <c r="B49" s="154">
        <v>42.225999999999999</v>
      </c>
      <c r="C49" s="155">
        <v>39.438000000000002</v>
      </c>
      <c r="D49" s="155">
        <v>40.843000000000004</v>
      </c>
      <c r="E49" s="157">
        <v>-1.383</v>
      </c>
      <c r="F49" s="154">
        <v>20.47</v>
      </c>
      <c r="G49" s="155">
        <v>17.704999999999998</v>
      </c>
      <c r="H49" s="155">
        <v>16.899000000000001</v>
      </c>
      <c r="I49" s="157">
        <v>-3.5710000000000002</v>
      </c>
      <c r="J49" s="154">
        <v>21.279</v>
      </c>
      <c r="K49" s="155">
        <v>27.460999999999999</v>
      </c>
      <c r="L49" s="155">
        <v>29.420999999999999</v>
      </c>
      <c r="M49" s="157">
        <v>8.1419999999999995</v>
      </c>
      <c r="N49" s="154">
        <v>19.489999999999998</v>
      </c>
      <c r="O49" s="155">
        <v>22.882000000000001</v>
      </c>
      <c r="P49" s="155">
        <v>25.343</v>
      </c>
      <c r="Q49" s="157">
        <v>5.8529999999999998</v>
      </c>
      <c r="R49" s="154">
        <v>5.867</v>
      </c>
      <c r="S49" s="155">
        <v>7.9379999999999997</v>
      </c>
      <c r="T49" s="155">
        <v>6.58</v>
      </c>
      <c r="U49" s="157">
        <v>0.71299999999999997</v>
      </c>
      <c r="V49" s="158">
        <v>109.33199999999999</v>
      </c>
      <c r="W49" s="155">
        <v>115.42400000000001</v>
      </c>
      <c r="X49" s="155">
        <v>119.086</v>
      </c>
      <c r="Y49" s="159">
        <v>9.7539999999999996</v>
      </c>
    </row>
    <row r="50" spans="1:25" x14ac:dyDescent="0.25">
      <c r="A50" s="107" t="s">
        <v>359</v>
      </c>
      <c r="B50" s="154">
        <v>317.83600000000001</v>
      </c>
      <c r="C50" s="155">
        <v>372.51900000000001</v>
      </c>
      <c r="D50" s="155">
        <v>388.90899999999999</v>
      </c>
      <c r="E50" s="157">
        <v>71.072999999999993</v>
      </c>
      <c r="F50" s="154">
        <v>139.423</v>
      </c>
      <c r="G50" s="155">
        <v>155.49</v>
      </c>
      <c r="H50" s="155">
        <v>144.613</v>
      </c>
      <c r="I50" s="157">
        <v>5.19</v>
      </c>
      <c r="J50" s="154">
        <v>213.47499999999999</v>
      </c>
      <c r="K50" s="155">
        <v>216.42599999999999</v>
      </c>
      <c r="L50" s="155">
        <v>220.98099999999999</v>
      </c>
      <c r="M50" s="157">
        <v>7.5060000000000002</v>
      </c>
      <c r="N50" s="154">
        <v>95.721000000000004</v>
      </c>
      <c r="O50" s="155">
        <v>111.08</v>
      </c>
      <c r="P50" s="155">
        <v>140.79900000000001</v>
      </c>
      <c r="Q50" s="157">
        <v>45.078000000000003</v>
      </c>
      <c r="R50" s="154">
        <v>84.421999999999997</v>
      </c>
      <c r="S50" s="155">
        <v>82.284000000000006</v>
      </c>
      <c r="T50" s="155">
        <v>80.364000000000004</v>
      </c>
      <c r="U50" s="157">
        <v>-4.0579999999999998</v>
      </c>
      <c r="V50" s="158">
        <v>850.87699999999995</v>
      </c>
      <c r="W50" s="155">
        <v>937.79899999999998</v>
      </c>
      <c r="X50" s="155">
        <v>975.66600000000005</v>
      </c>
      <c r="Y50" s="159">
        <v>124.789</v>
      </c>
    </row>
    <row r="51" spans="1:25" x14ac:dyDescent="0.25">
      <c r="A51" s="107" t="s">
        <v>360</v>
      </c>
      <c r="B51" s="154">
        <v>1127.385</v>
      </c>
      <c r="C51" s="155">
        <v>1346.09</v>
      </c>
      <c r="D51" s="155">
        <v>1332.2090000000001</v>
      </c>
      <c r="E51" s="157">
        <v>204.82400000000001</v>
      </c>
      <c r="F51" s="154">
        <v>467.952</v>
      </c>
      <c r="G51" s="155">
        <v>487.19400000000002</v>
      </c>
      <c r="H51" s="155">
        <v>510.25799999999998</v>
      </c>
      <c r="I51" s="157">
        <v>42.305999999999997</v>
      </c>
      <c r="J51" s="154">
        <v>1098.818</v>
      </c>
      <c r="K51" s="155">
        <v>1132.769</v>
      </c>
      <c r="L51" s="155">
        <v>1170.4079999999999</v>
      </c>
      <c r="M51" s="157">
        <v>71.59</v>
      </c>
      <c r="N51" s="154">
        <v>648.91800000000001</v>
      </c>
      <c r="O51" s="155">
        <v>777.56799999999998</v>
      </c>
      <c r="P51" s="155">
        <v>1007.116</v>
      </c>
      <c r="Q51" s="157">
        <v>358.19799999999998</v>
      </c>
      <c r="R51" s="154">
        <v>178.333</v>
      </c>
      <c r="S51" s="155">
        <v>207.19200000000001</v>
      </c>
      <c r="T51" s="155">
        <v>189.72300000000001</v>
      </c>
      <c r="U51" s="157">
        <v>11.39</v>
      </c>
      <c r="V51" s="158">
        <v>3521.4059999999999</v>
      </c>
      <c r="W51" s="155">
        <v>3950.8130000000001</v>
      </c>
      <c r="X51" s="155">
        <v>4209.7139999999999</v>
      </c>
      <c r="Y51" s="159">
        <v>688.30799999999999</v>
      </c>
    </row>
    <row r="52" spans="1:25" x14ac:dyDescent="0.25">
      <c r="A52" s="107" t="s">
        <v>361</v>
      </c>
      <c r="B52" s="154">
        <v>94.35</v>
      </c>
      <c r="C52" s="155">
        <v>114.102</v>
      </c>
      <c r="D52" s="155">
        <v>112.73099999999999</v>
      </c>
      <c r="E52" s="157">
        <v>18.381</v>
      </c>
      <c r="F52" s="154">
        <v>65.222999999999999</v>
      </c>
      <c r="G52" s="155">
        <v>62.195999999999998</v>
      </c>
      <c r="H52" s="155">
        <v>58.192999999999998</v>
      </c>
      <c r="I52" s="157">
        <v>-7.03</v>
      </c>
      <c r="J52" s="154">
        <v>52.911999999999999</v>
      </c>
      <c r="K52" s="155">
        <v>64.004000000000005</v>
      </c>
      <c r="L52" s="155">
        <v>73.224000000000004</v>
      </c>
      <c r="M52" s="157">
        <v>20.312000000000001</v>
      </c>
      <c r="N52" s="154">
        <v>45.86</v>
      </c>
      <c r="O52" s="155">
        <v>49.834000000000003</v>
      </c>
      <c r="P52" s="155">
        <v>77.894999999999996</v>
      </c>
      <c r="Q52" s="157">
        <v>32.034999999999997</v>
      </c>
      <c r="R52" s="154">
        <v>9.032</v>
      </c>
      <c r="S52" s="155">
        <v>7.03</v>
      </c>
      <c r="T52" s="155">
        <v>11.38</v>
      </c>
      <c r="U52" s="157">
        <v>2.3479999999999999</v>
      </c>
      <c r="V52" s="158">
        <v>267.37700000000001</v>
      </c>
      <c r="W52" s="155">
        <v>297.166</v>
      </c>
      <c r="X52" s="155">
        <v>333.423</v>
      </c>
      <c r="Y52" s="159">
        <v>66.046000000000006</v>
      </c>
    </row>
    <row r="53" spans="1:25" x14ac:dyDescent="0.25">
      <c r="A53" s="107" t="s">
        <v>362</v>
      </c>
      <c r="B53" s="154">
        <v>20.632000000000001</v>
      </c>
      <c r="C53" s="155">
        <v>22.248000000000001</v>
      </c>
      <c r="D53" s="155">
        <v>19.245000000000001</v>
      </c>
      <c r="E53" s="157">
        <v>-1.387</v>
      </c>
      <c r="F53" s="154">
        <v>28.353000000000002</v>
      </c>
      <c r="G53" s="155">
        <v>27.001999999999999</v>
      </c>
      <c r="H53" s="155">
        <v>28.388000000000002</v>
      </c>
      <c r="I53" s="157">
        <v>3.5000000000000003E-2</v>
      </c>
      <c r="J53" s="154">
        <v>17.081</v>
      </c>
      <c r="K53" s="155">
        <v>14.394</v>
      </c>
      <c r="L53" s="155">
        <v>16.760999999999999</v>
      </c>
      <c r="M53" s="157">
        <v>-0.32</v>
      </c>
      <c r="N53" s="154">
        <v>8.15</v>
      </c>
      <c r="O53" s="155">
        <v>11.532</v>
      </c>
      <c r="P53" s="155">
        <v>10.948</v>
      </c>
      <c r="Q53" s="157">
        <v>2.798</v>
      </c>
      <c r="R53" s="154">
        <v>4.3579999999999997</v>
      </c>
      <c r="S53" s="155">
        <v>3.5920000000000001</v>
      </c>
      <c r="T53" s="155">
        <v>5.5190000000000001</v>
      </c>
      <c r="U53" s="157">
        <v>1.161</v>
      </c>
      <c r="V53" s="158">
        <v>78.573999999999998</v>
      </c>
      <c r="W53" s="155">
        <v>78.768000000000001</v>
      </c>
      <c r="X53" s="155">
        <v>80.861000000000004</v>
      </c>
      <c r="Y53" s="159">
        <v>2.2869999999999999</v>
      </c>
    </row>
    <row r="54" spans="1:25" x14ac:dyDescent="0.25">
      <c r="A54" s="107" t="s">
        <v>363</v>
      </c>
      <c r="B54" s="154">
        <v>401.34300000000002</v>
      </c>
      <c r="C54" s="155">
        <v>459.94</v>
      </c>
      <c r="D54" s="155">
        <v>429.15899999999999</v>
      </c>
      <c r="E54" s="157">
        <v>27.815999999999999</v>
      </c>
      <c r="F54" s="154">
        <v>127.46</v>
      </c>
      <c r="G54" s="155">
        <v>132.51499999999999</v>
      </c>
      <c r="H54" s="155">
        <v>120.76900000000001</v>
      </c>
      <c r="I54" s="157">
        <v>-6.6909999999999998</v>
      </c>
      <c r="J54" s="154">
        <v>289.767</v>
      </c>
      <c r="K54" s="155">
        <v>319.48599999999999</v>
      </c>
      <c r="L54" s="155">
        <v>318.77600000000001</v>
      </c>
      <c r="M54" s="157">
        <v>29.009</v>
      </c>
      <c r="N54" s="154">
        <v>170.27799999999999</v>
      </c>
      <c r="O54" s="155">
        <v>197.69300000000001</v>
      </c>
      <c r="P54" s="155">
        <v>244.489</v>
      </c>
      <c r="Q54" s="157">
        <v>74.210999999999999</v>
      </c>
      <c r="R54" s="154">
        <v>56.752000000000002</v>
      </c>
      <c r="S54" s="155">
        <v>50.741</v>
      </c>
      <c r="T54" s="155">
        <v>48.685000000000002</v>
      </c>
      <c r="U54" s="157">
        <v>-8.0670000000000002</v>
      </c>
      <c r="V54" s="158">
        <v>1045.5999999999999</v>
      </c>
      <c r="W54" s="155">
        <v>1160.375</v>
      </c>
      <c r="X54" s="155">
        <v>1161.8779999999999</v>
      </c>
      <c r="Y54" s="159">
        <v>116.27800000000001</v>
      </c>
    </row>
    <row r="55" spans="1:25" x14ac:dyDescent="0.25">
      <c r="A55" s="107" t="s">
        <v>364</v>
      </c>
      <c r="B55" s="154">
        <v>326.21600000000001</v>
      </c>
      <c r="C55" s="155">
        <v>369.71800000000002</v>
      </c>
      <c r="D55" s="155">
        <v>347.4</v>
      </c>
      <c r="E55" s="157">
        <v>21.184000000000001</v>
      </c>
      <c r="F55" s="154">
        <v>151.59100000000001</v>
      </c>
      <c r="G55" s="155">
        <v>161.99</v>
      </c>
      <c r="H55" s="155">
        <v>149.625</v>
      </c>
      <c r="I55" s="157">
        <v>-1.966</v>
      </c>
      <c r="J55" s="154">
        <v>246.46700000000001</v>
      </c>
      <c r="K55" s="155">
        <v>252.03200000000001</v>
      </c>
      <c r="L55" s="155">
        <v>274.27</v>
      </c>
      <c r="M55" s="157">
        <v>27.803000000000001</v>
      </c>
      <c r="N55" s="154">
        <v>222.58500000000001</v>
      </c>
      <c r="O55" s="155">
        <v>248.095</v>
      </c>
      <c r="P55" s="155">
        <v>331.089</v>
      </c>
      <c r="Q55" s="157">
        <v>108.504</v>
      </c>
      <c r="R55" s="154">
        <v>40.878</v>
      </c>
      <c r="S55" s="155">
        <v>49.186999999999998</v>
      </c>
      <c r="T55" s="155">
        <v>43.546999999999997</v>
      </c>
      <c r="U55" s="157">
        <v>2.669</v>
      </c>
      <c r="V55" s="158">
        <v>987.73699999999997</v>
      </c>
      <c r="W55" s="155">
        <v>1081.0219999999999</v>
      </c>
      <c r="X55" s="155">
        <v>1145.931</v>
      </c>
      <c r="Y55" s="159">
        <v>158.19399999999999</v>
      </c>
    </row>
    <row r="56" spans="1:25" x14ac:dyDescent="0.25">
      <c r="A56" s="107" t="s">
        <v>365</v>
      </c>
      <c r="B56" s="154">
        <v>98.218000000000004</v>
      </c>
      <c r="C56" s="155">
        <v>105.268</v>
      </c>
      <c r="D56" s="155">
        <v>91.762</v>
      </c>
      <c r="E56" s="157">
        <v>-6.4560000000000004</v>
      </c>
      <c r="F56" s="154">
        <v>39.756</v>
      </c>
      <c r="G56" s="155">
        <v>32.162999999999997</v>
      </c>
      <c r="H56" s="155">
        <v>35.460999999999999</v>
      </c>
      <c r="I56" s="157">
        <v>-4.2949999999999999</v>
      </c>
      <c r="J56" s="154">
        <v>33.380000000000003</v>
      </c>
      <c r="K56" s="155">
        <v>38.401000000000003</v>
      </c>
      <c r="L56" s="155">
        <v>35.600999999999999</v>
      </c>
      <c r="M56" s="157">
        <v>2.2210000000000001</v>
      </c>
      <c r="N56" s="154">
        <v>19.579000000000001</v>
      </c>
      <c r="O56" s="155">
        <v>18.282</v>
      </c>
      <c r="P56" s="155">
        <v>21.192</v>
      </c>
      <c r="Q56" s="157">
        <v>1.613</v>
      </c>
      <c r="R56" s="154">
        <v>27.891999999999999</v>
      </c>
      <c r="S56" s="155">
        <v>33.767000000000003</v>
      </c>
      <c r="T56" s="155">
        <v>27.398</v>
      </c>
      <c r="U56" s="157">
        <v>-0.49399999999999999</v>
      </c>
      <c r="V56" s="158">
        <v>218.82499999999999</v>
      </c>
      <c r="W56" s="155">
        <v>227.881</v>
      </c>
      <c r="X56" s="155">
        <v>211.41399999999999</v>
      </c>
      <c r="Y56" s="159">
        <v>-7.4109999999999996</v>
      </c>
    </row>
    <row r="57" spans="1:25" x14ac:dyDescent="0.25">
      <c r="A57" s="107" t="s">
        <v>366</v>
      </c>
      <c r="B57" s="154">
        <v>195.56</v>
      </c>
      <c r="C57" s="155">
        <v>231.40600000000001</v>
      </c>
      <c r="D57" s="155">
        <v>209.85300000000001</v>
      </c>
      <c r="E57" s="157">
        <v>14.292999999999999</v>
      </c>
      <c r="F57" s="154">
        <v>217.99299999999999</v>
      </c>
      <c r="G57" s="155">
        <v>210.822</v>
      </c>
      <c r="H57" s="155">
        <v>216.643</v>
      </c>
      <c r="I57" s="157">
        <v>-1.35</v>
      </c>
      <c r="J57" s="154">
        <v>187.37299999999999</v>
      </c>
      <c r="K57" s="155">
        <v>196.786</v>
      </c>
      <c r="L57" s="155">
        <v>201.79900000000001</v>
      </c>
      <c r="M57" s="157">
        <v>14.426</v>
      </c>
      <c r="N57" s="154">
        <v>140.149</v>
      </c>
      <c r="O57" s="155">
        <v>157.136</v>
      </c>
      <c r="P57" s="155">
        <v>197.50200000000001</v>
      </c>
      <c r="Q57" s="157">
        <v>57.353000000000002</v>
      </c>
      <c r="R57" s="154">
        <v>15.205</v>
      </c>
      <c r="S57" s="155">
        <v>12.587999999999999</v>
      </c>
      <c r="T57" s="155">
        <v>13.243</v>
      </c>
      <c r="U57" s="157">
        <v>-1.962</v>
      </c>
      <c r="V57" s="158">
        <v>756.28</v>
      </c>
      <c r="W57" s="155">
        <v>808.73800000000006</v>
      </c>
      <c r="X57" s="155">
        <v>839.04</v>
      </c>
      <c r="Y57" s="159">
        <v>82.76</v>
      </c>
    </row>
    <row r="58" spans="1:25" ht="15.75" thickBot="1" x14ac:dyDescent="0.3">
      <c r="A58" s="110" t="s">
        <v>367</v>
      </c>
      <c r="B58" s="160">
        <v>27.295000000000002</v>
      </c>
      <c r="C58" s="161">
        <v>31.405999999999999</v>
      </c>
      <c r="D58" s="161">
        <v>29.829000000000001</v>
      </c>
      <c r="E58" s="163">
        <v>2.5339999999999998</v>
      </c>
      <c r="F58" s="160">
        <v>14.114000000000001</v>
      </c>
      <c r="G58" s="161">
        <v>16.367000000000001</v>
      </c>
      <c r="H58" s="161">
        <v>12.555</v>
      </c>
      <c r="I58" s="163">
        <v>-1.5589999999999999</v>
      </c>
      <c r="J58" s="160">
        <v>11.148999999999999</v>
      </c>
      <c r="K58" s="161">
        <v>14.343</v>
      </c>
      <c r="L58" s="161">
        <v>13.895</v>
      </c>
      <c r="M58" s="163">
        <v>2.746</v>
      </c>
      <c r="N58" s="160">
        <v>7.8479999999999999</v>
      </c>
      <c r="O58" s="161">
        <v>9.4030000000000005</v>
      </c>
      <c r="P58" s="161">
        <v>8.7439999999999998</v>
      </c>
      <c r="Q58" s="163">
        <v>0.89600000000000002</v>
      </c>
      <c r="R58" s="160">
        <v>7.0190000000000001</v>
      </c>
      <c r="S58" s="161">
        <v>11.242000000000001</v>
      </c>
      <c r="T58" s="161">
        <v>11.007999999999999</v>
      </c>
      <c r="U58" s="163">
        <v>3.9889999999999999</v>
      </c>
      <c r="V58" s="164">
        <v>67.424999999999997</v>
      </c>
      <c r="W58" s="161">
        <v>82.760999999999996</v>
      </c>
      <c r="X58" s="161">
        <v>76.031000000000006</v>
      </c>
      <c r="Y58" s="165">
        <v>8.6059999999999999</v>
      </c>
    </row>
    <row r="59" spans="1:25" x14ac:dyDescent="0.2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row>
    <row r="60" spans="1:25" ht="33" customHeight="1" x14ac:dyDescent="0.25">
      <c r="A60" s="604" t="s">
        <v>432</v>
      </c>
      <c r="B60" s="604"/>
      <c r="C60" s="604"/>
      <c r="D60" s="604"/>
      <c r="E60" s="604"/>
      <c r="F60" s="604"/>
      <c r="G60" s="604"/>
      <c r="H60" s="604"/>
      <c r="I60" s="604"/>
    </row>
    <row r="61" spans="1:25" x14ac:dyDescent="0.25">
      <c r="A61" s="590" t="s">
        <v>375</v>
      </c>
      <c r="B61" s="590"/>
      <c r="C61" s="590"/>
      <c r="D61" s="590"/>
      <c r="E61" s="590"/>
      <c r="F61" s="590"/>
      <c r="G61" s="590"/>
      <c r="H61" s="590"/>
      <c r="I61" s="590"/>
    </row>
  </sheetData>
  <mergeCells count="10">
    <mergeCell ref="R5:U5"/>
    <mergeCell ref="V5:Y5"/>
    <mergeCell ref="A60:I60"/>
    <mergeCell ref="A61:I61"/>
    <mergeCell ref="A1:I1"/>
    <mergeCell ref="A5:A6"/>
    <mergeCell ref="B5:E5"/>
    <mergeCell ref="F5:I5"/>
    <mergeCell ref="J5:M5"/>
    <mergeCell ref="N5:Q5"/>
  </mergeCells>
  <hyperlinks>
    <hyperlink ref="A2" location="'Appendix Table Menu'!A1" display="'Appendix Table Menu'!A1" xr:uid="{1C2E4934-03BB-4D3D-9140-E68E7B3C0D32}"/>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EE27-37B5-42A1-AA4E-D4E57351B820}">
  <sheetPr>
    <tabColor rgb="FFC65911"/>
  </sheetPr>
  <dimension ref="A1:I111"/>
  <sheetViews>
    <sheetView topLeftCell="A104" workbookViewId="0">
      <selection activeCell="A111" sqref="A111"/>
    </sheetView>
  </sheetViews>
  <sheetFormatPr defaultColWidth="9.140625" defaultRowHeight="15" x14ac:dyDescent="0.25"/>
  <cols>
    <col min="1" max="1" width="50.7109375" customWidth="1"/>
    <col min="2" max="9" width="14.42578125" customWidth="1"/>
  </cols>
  <sheetData>
    <row r="1" spans="1:9" ht="21" x14ac:dyDescent="0.35">
      <c r="A1" s="606" t="s">
        <v>433</v>
      </c>
      <c r="B1" s="606"/>
      <c r="C1" s="606"/>
      <c r="D1" s="606"/>
      <c r="E1" s="606"/>
      <c r="F1" s="606"/>
    </row>
    <row r="2" spans="1:9" x14ac:dyDescent="0.25">
      <c r="A2" s="370" t="s">
        <v>71</v>
      </c>
    </row>
    <row r="3" spans="1:9" x14ac:dyDescent="0.25">
      <c r="A3" s="184"/>
    </row>
    <row r="4" spans="1:9" ht="15.75" thickBot="1" x14ac:dyDescent="0.3">
      <c r="A4" t="s">
        <v>106</v>
      </c>
    </row>
    <row r="5" spans="1:9" x14ac:dyDescent="0.25">
      <c r="A5" s="697" t="s">
        <v>191</v>
      </c>
      <c r="B5" s="699" t="s">
        <v>89</v>
      </c>
      <c r="C5" s="699"/>
      <c r="D5" s="699" t="s">
        <v>90</v>
      </c>
      <c r="E5" s="699"/>
      <c r="F5" s="699" t="s">
        <v>91</v>
      </c>
      <c r="G5" s="699"/>
      <c r="H5" s="699" t="s">
        <v>92</v>
      </c>
      <c r="I5" s="700"/>
    </row>
    <row r="6" spans="1:9" ht="30" x14ac:dyDescent="0.25">
      <c r="A6" s="698"/>
      <c r="B6" s="438" t="s">
        <v>210</v>
      </c>
      <c r="C6" s="438" t="s">
        <v>211</v>
      </c>
      <c r="D6" s="438" t="s">
        <v>210</v>
      </c>
      <c r="E6" s="438" t="s">
        <v>211</v>
      </c>
      <c r="F6" s="438" t="s">
        <v>210</v>
      </c>
      <c r="G6" s="438" t="s">
        <v>211</v>
      </c>
      <c r="H6" s="438" t="s">
        <v>210</v>
      </c>
      <c r="I6" s="439" t="s">
        <v>211</v>
      </c>
    </row>
    <row r="7" spans="1:9" x14ac:dyDescent="0.25">
      <c r="A7" s="449" t="s">
        <v>316</v>
      </c>
      <c r="B7" s="7">
        <v>21.329797750108312</v>
      </c>
      <c r="C7" s="7">
        <v>21.390173400983805</v>
      </c>
      <c r="D7" s="7">
        <v>24.804711669763179</v>
      </c>
      <c r="E7" s="7">
        <v>29.581228930865493</v>
      </c>
      <c r="F7" s="7">
        <v>26.198012952510318</v>
      </c>
      <c r="G7" s="7">
        <v>26.918253710716971</v>
      </c>
      <c r="H7" s="7">
        <v>18.618777614466513</v>
      </c>
      <c r="I7" s="13">
        <v>23.416056788438233</v>
      </c>
    </row>
    <row r="8" spans="1:9" x14ac:dyDescent="0.25">
      <c r="A8" s="451" t="s">
        <v>434</v>
      </c>
      <c r="B8" s="15">
        <v>19.663586827765933</v>
      </c>
      <c r="C8" s="15">
        <v>24.575535023296215</v>
      </c>
      <c r="D8" s="15">
        <v>43.056459864198679</v>
      </c>
      <c r="E8" s="15">
        <v>27.871825876662637</v>
      </c>
      <c r="F8" s="15">
        <v>12.566137566137566</v>
      </c>
      <c r="G8" s="15">
        <v>12.400793650793652</v>
      </c>
      <c r="H8" s="15">
        <v>16.008316008316008</v>
      </c>
      <c r="I8" s="21">
        <v>9.3901593901593898</v>
      </c>
    </row>
    <row r="9" spans="1:9" x14ac:dyDescent="0.25">
      <c r="A9" s="451" t="s">
        <v>435</v>
      </c>
      <c r="B9" s="15">
        <v>20.862851452120285</v>
      </c>
      <c r="C9" s="15">
        <v>20.617517004912099</v>
      </c>
      <c r="D9" s="15">
        <v>16.416985807614328</v>
      </c>
      <c r="E9" s="15">
        <v>31.454156341518356</v>
      </c>
      <c r="F9" s="15">
        <v>23.162586054699997</v>
      </c>
      <c r="G9" s="15">
        <v>25.74179278890464</v>
      </c>
      <c r="H9" s="15">
        <v>8.1808521324458496</v>
      </c>
      <c r="I9" s="21">
        <v>20.658316988194493</v>
      </c>
    </row>
    <row r="10" spans="1:9" x14ac:dyDescent="0.25">
      <c r="A10" s="451" t="s">
        <v>436</v>
      </c>
      <c r="B10" s="15">
        <v>21.688891264858629</v>
      </c>
      <c r="C10" s="15">
        <v>19.807234605108263</v>
      </c>
      <c r="D10" s="15">
        <v>27.825932346535097</v>
      </c>
      <c r="E10" s="15">
        <v>26.803573809841314</v>
      </c>
      <c r="F10" s="15">
        <v>23.911867145285072</v>
      </c>
      <c r="G10" s="15">
        <v>23.982078484273423</v>
      </c>
      <c r="H10" s="15">
        <v>18.203177842911558</v>
      </c>
      <c r="I10" s="21">
        <v>5.5535118842781026</v>
      </c>
    </row>
    <row r="11" spans="1:9" x14ac:dyDescent="0.25">
      <c r="A11" s="451" t="s">
        <v>437</v>
      </c>
      <c r="B11" s="15">
        <v>20.224423311066506</v>
      </c>
      <c r="C11" s="15">
        <v>18.794629635723453</v>
      </c>
      <c r="D11" s="15">
        <v>31.584470094438615</v>
      </c>
      <c r="E11" s="15">
        <v>34.77439664218258</v>
      </c>
      <c r="F11" s="15">
        <v>27.820871938518998</v>
      </c>
      <c r="G11" s="15">
        <v>24.394886159592041</v>
      </c>
      <c r="H11" s="15">
        <v>10.557571758495547</v>
      </c>
      <c r="I11" s="21">
        <v>8.742989112504123</v>
      </c>
    </row>
    <row r="12" spans="1:9" x14ac:dyDescent="0.25">
      <c r="A12" s="451" t="s">
        <v>438</v>
      </c>
      <c r="B12" s="15">
        <v>21.2022908160884</v>
      </c>
      <c r="C12" s="15">
        <v>17.150620485392267</v>
      </c>
      <c r="D12" s="15">
        <v>28.152823982163671</v>
      </c>
      <c r="E12" s="15">
        <v>26.22190043038221</v>
      </c>
      <c r="F12" s="15">
        <v>24.240268130901185</v>
      </c>
      <c r="G12" s="15">
        <v>29.461561116883328</v>
      </c>
      <c r="H12" s="15">
        <v>20.903765666840616</v>
      </c>
      <c r="I12" s="21">
        <v>22.82203461119235</v>
      </c>
    </row>
    <row r="13" spans="1:9" x14ac:dyDescent="0.25">
      <c r="A13" s="451" t="s">
        <v>439</v>
      </c>
      <c r="B13" s="15">
        <v>16.228640630099036</v>
      </c>
      <c r="C13" s="15">
        <v>18.105549499576671</v>
      </c>
      <c r="D13" s="15">
        <v>30.071445601861363</v>
      </c>
      <c r="E13" s="15">
        <v>30.633731767159922</v>
      </c>
      <c r="F13" s="15">
        <v>14.098954388879386</v>
      </c>
      <c r="G13" s="15">
        <v>21.681772652871768</v>
      </c>
      <c r="H13" s="15">
        <v>33.275563258232239</v>
      </c>
      <c r="I13" s="21">
        <v>10.918544194107453</v>
      </c>
    </row>
    <row r="14" spans="1:9" x14ac:dyDescent="0.25">
      <c r="A14" s="451" t="s">
        <v>440</v>
      </c>
      <c r="B14" s="15">
        <v>20.123660286154905</v>
      </c>
      <c r="C14" s="15">
        <v>19.994482827744406</v>
      </c>
      <c r="D14" s="15">
        <v>33.11526510843732</v>
      </c>
      <c r="E14" s="15">
        <v>24.109779348345487</v>
      </c>
      <c r="F14" s="15">
        <v>27.833579438502799</v>
      </c>
      <c r="G14" s="15">
        <v>25.648029664715128</v>
      </c>
      <c r="H14" s="15">
        <v>13.069458631256383</v>
      </c>
      <c r="I14" s="21">
        <v>22.701736465781412</v>
      </c>
    </row>
    <row r="15" spans="1:9" x14ac:dyDescent="0.25">
      <c r="A15" s="451" t="s">
        <v>441</v>
      </c>
      <c r="B15" s="15">
        <v>26.149441419188236</v>
      </c>
      <c r="C15" s="15">
        <v>23.63723123561444</v>
      </c>
      <c r="D15" s="15">
        <v>28.491300366300365</v>
      </c>
      <c r="E15" s="15">
        <v>45.695970695970693</v>
      </c>
      <c r="F15" s="15">
        <v>32.174838054108982</v>
      </c>
      <c r="G15" s="15">
        <v>25.350882763876541</v>
      </c>
      <c r="H15" s="15">
        <v>16.175922474841595</v>
      </c>
      <c r="I15" s="21">
        <v>18.896757361162877</v>
      </c>
    </row>
    <row r="16" spans="1:9" x14ac:dyDescent="0.25">
      <c r="A16" s="451" t="s">
        <v>442</v>
      </c>
      <c r="B16" s="15">
        <v>20.623235395705898</v>
      </c>
      <c r="C16" s="15">
        <v>22.090123647647381</v>
      </c>
      <c r="D16" s="15">
        <v>23.876705631258773</v>
      </c>
      <c r="E16" s="15">
        <v>30.419575219051652</v>
      </c>
      <c r="F16" s="15">
        <v>24.543188419960657</v>
      </c>
      <c r="G16" s="15">
        <v>20.781467323560921</v>
      </c>
      <c r="H16" s="15">
        <v>19.227165917452847</v>
      </c>
      <c r="I16" s="21">
        <v>26.525160042656388</v>
      </c>
    </row>
    <row r="17" spans="1:9" x14ac:dyDescent="0.25">
      <c r="A17" s="451" t="s">
        <v>443</v>
      </c>
      <c r="B17" s="15">
        <v>17.120665436417219</v>
      </c>
      <c r="C17" s="15">
        <v>23.58222932216928</v>
      </c>
      <c r="D17" s="15">
        <v>21.276291314923451</v>
      </c>
      <c r="E17" s="15">
        <v>31.6436032132126</v>
      </c>
      <c r="F17" s="15">
        <v>19.834543987086359</v>
      </c>
      <c r="G17" s="15">
        <v>25.322841000807099</v>
      </c>
      <c r="H17" s="15">
        <v>0</v>
      </c>
      <c r="I17" s="21">
        <v>54.13533834586466</v>
      </c>
    </row>
    <row r="18" spans="1:9" x14ac:dyDescent="0.25">
      <c r="A18" s="451" t="s">
        <v>444</v>
      </c>
      <c r="B18" s="15">
        <v>18.958501737354077</v>
      </c>
      <c r="C18" s="15">
        <v>19.504899878254733</v>
      </c>
      <c r="D18" s="15">
        <v>21.71119953317373</v>
      </c>
      <c r="E18" s="15">
        <v>26.998637917292871</v>
      </c>
      <c r="F18" s="15">
        <v>39.06115929212563</v>
      </c>
      <c r="G18" s="15">
        <v>22.421363926646016</v>
      </c>
      <c r="H18" s="15">
        <v>8.5223928067490302</v>
      </c>
      <c r="I18" s="21">
        <v>44.149509127746271</v>
      </c>
    </row>
    <row r="19" spans="1:9" x14ac:dyDescent="0.25">
      <c r="A19" s="451" t="s">
        <v>445</v>
      </c>
      <c r="B19" s="15">
        <v>25.414721327533584</v>
      </c>
      <c r="C19" s="15">
        <v>21.808648750441851</v>
      </c>
      <c r="D19" s="15">
        <v>0</v>
      </c>
      <c r="E19" s="15">
        <v>9.6131301289566231</v>
      </c>
      <c r="F19" s="15">
        <v>28.989145786536792</v>
      </c>
      <c r="G19" s="15">
        <v>18.457058420847794</v>
      </c>
      <c r="H19" s="15">
        <v>76.063980293270745</v>
      </c>
      <c r="I19" s="21">
        <v>4.1610492501789249</v>
      </c>
    </row>
    <row r="20" spans="1:9" x14ac:dyDescent="0.25">
      <c r="A20" s="451" t="s">
        <v>446</v>
      </c>
      <c r="B20" s="15">
        <v>21.365343737763606</v>
      </c>
      <c r="C20" s="15">
        <v>20.960363176148121</v>
      </c>
      <c r="D20" s="15">
        <v>27.61931755426464</v>
      </c>
      <c r="E20" s="15">
        <v>28.56289062005029</v>
      </c>
      <c r="F20" s="15">
        <v>24.155098903525538</v>
      </c>
      <c r="G20" s="15">
        <v>28.966010140902494</v>
      </c>
      <c r="H20" s="15">
        <v>20.195632188631222</v>
      </c>
      <c r="I20" s="21">
        <v>25.466763704039071</v>
      </c>
    </row>
    <row r="21" spans="1:9" x14ac:dyDescent="0.25">
      <c r="A21" s="451" t="s">
        <v>447</v>
      </c>
      <c r="B21" s="15">
        <v>20.302413833574587</v>
      </c>
      <c r="C21" s="15">
        <v>17.182426352646608</v>
      </c>
      <c r="D21" s="15">
        <v>19.935073842073979</v>
      </c>
      <c r="E21" s="15">
        <v>27.877097526404825</v>
      </c>
      <c r="F21" s="15">
        <v>26.42407446456005</v>
      </c>
      <c r="G21" s="15">
        <v>28.481489291201012</v>
      </c>
      <c r="H21" s="15">
        <v>7.7526987242394503</v>
      </c>
      <c r="I21" s="21">
        <v>27.003598298985931</v>
      </c>
    </row>
    <row r="22" spans="1:9" x14ac:dyDescent="0.25">
      <c r="A22" s="451" t="s">
        <v>448</v>
      </c>
      <c r="B22" s="15">
        <v>19.504969506341034</v>
      </c>
      <c r="C22" s="15">
        <v>21.315387639781651</v>
      </c>
      <c r="D22" s="15">
        <v>23.9268394069558</v>
      </c>
      <c r="E22" s="15">
        <v>33.967022308438409</v>
      </c>
      <c r="F22" s="15">
        <v>24.543426163127013</v>
      </c>
      <c r="G22" s="15">
        <v>37.360548714982237</v>
      </c>
      <c r="H22" s="15">
        <v>18.256866169233213</v>
      </c>
      <c r="I22" s="21">
        <v>30.814414986505795</v>
      </c>
    </row>
    <row r="23" spans="1:9" x14ac:dyDescent="0.25">
      <c r="A23" s="451" t="s">
        <v>449</v>
      </c>
      <c r="B23" s="15">
        <v>26.243911990014439</v>
      </c>
      <c r="C23" s="15">
        <v>25.240461097922122</v>
      </c>
      <c r="D23" s="15">
        <v>23.372641509433961</v>
      </c>
      <c r="E23" s="15">
        <v>28.431603773584907</v>
      </c>
      <c r="F23" s="15">
        <v>28.581056560734098</v>
      </c>
      <c r="G23" s="15">
        <v>29.477940795271916</v>
      </c>
      <c r="H23" s="15">
        <v>17.363751584283904</v>
      </c>
      <c r="I23" s="21">
        <v>12.801013941698352</v>
      </c>
    </row>
    <row r="24" spans="1:9" x14ac:dyDescent="0.25">
      <c r="A24" s="451" t="s">
        <v>450</v>
      </c>
      <c r="B24" s="15">
        <v>20.327454970231365</v>
      </c>
      <c r="C24" s="15">
        <v>19.1762755294295</v>
      </c>
      <c r="D24" s="15">
        <v>31.235424440298509</v>
      </c>
      <c r="E24" s="15">
        <v>27.769356343283579</v>
      </c>
      <c r="F24" s="15">
        <v>24.613644930267622</v>
      </c>
      <c r="G24" s="15">
        <v>20.706118859153161</v>
      </c>
      <c r="H24" s="15">
        <v>5.4526204340921121</v>
      </c>
      <c r="I24" s="21">
        <v>44.362096347273692</v>
      </c>
    </row>
    <row r="25" spans="1:9" x14ac:dyDescent="0.25">
      <c r="A25" s="451" t="s">
        <v>451</v>
      </c>
      <c r="B25" s="15">
        <v>18.057839560266533</v>
      </c>
      <c r="C25" s="15">
        <v>18.497431059337945</v>
      </c>
      <c r="D25" s="15">
        <v>30.125814036672921</v>
      </c>
      <c r="E25" s="15">
        <v>20.135977075169986</v>
      </c>
      <c r="F25" s="15">
        <v>25.45006688613018</v>
      </c>
      <c r="G25" s="15">
        <v>18.006649972547034</v>
      </c>
      <c r="H25" s="15">
        <v>12.591895746402869</v>
      </c>
      <c r="I25" s="21">
        <v>10.693986822307364</v>
      </c>
    </row>
    <row r="26" spans="1:9" x14ac:dyDescent="0.25">
      <c r="A26" s="451" t="s">
        <v>452</v>
      </c>
      <c r="B26" s="15">
        <v>22.308935448994237</v>
      </c>
      <c r="C26" s="15">
        <v>15.261845247271971</v>
      </c>
      <c r="D26" s="15">
        <v>28.808340280001477</v>
      </c>
      <c r="E26" s="15">
        <v>23.843977287833042</v>
      </c>
      <c r="F26" s="15">
        <v>31.479636903531361</v>
      </c>
      <c r="G26" s="15">
        <v>18.927590855272264</v>
      </c>
      <c r="H26" s="15">
        <v>0</v>
      </c>
      <c r="I26" s="21">
        <v>15.440193573495323</v>
      </c>
    </row>
    <row r="27" spans="1:9" x14ac:dyDescent="0.25">
      <c r="A27" s="451" t="s">
        <v>453</v>
      </c>
      <c r="B27" s="15">
        <v>19.854721231659582</v>
      </c>
      <c r="C27" s="15">
        <v>19.692160146963474</v>
      </c>
      <c r="D27" s="15">
        <v>20.695797760346348</v>
      </c>
      <c r="E27" s="15">
        <v>32.349268716159273</v>
      </c>
      <c r="F27" s="15">
        <v>29.5872034740167</v>
      </c>
      <c r="G27" s="15">
        <v>19.328640527876356</v>
      </c>
      <c r="H27" s="15">
        <v>15.068107708505119</v>
      </c>
      <c r="I27" s="21">
        <v>23.483941824512044</v>
      </c>
    </row>
    <row r="28" spans="1:9" x14ac:dyDescent="0.25">
      <c r="A28" s="451" t="s">
        <v>454</v>
      </c>
      <c r="B28" s="15">
        <v>18.726253630959416</v>
      </c>
      <c r="C28" s="15">
        <v>19.783284498336513</v>
      </c>
      <c r="D28" s="15">
        <v>19.327528096569466</v>
      </c>
      <c r="E28" s="15">
        <v>28.32584035622968</v>
      </c>
      <c r="F28" s="15">
        <v>20.450766300813658</v>
      </c>
      <c r="G28" s="15">
        <v>22.111538075505781</v>
      </c>
      <c r="H28" s="15">
        <v>19.522241001739761</v>
      </c>
      <c r="I28" s="21">
        <v>18.224856150186756</v>
      </c>
    </row>
    <row r="29" spans="1:9" x14ac:dyDescent="0.25">
      <c r="A29" s="451" t="s">
        <v>455</v>
      </c>
      <c r="B29" s="15">
        <v>18.645785755848511</v>
      </c>
      <c r="C29" s="15">
        <v>18.463088214131528</v>
      </c>
      <c r="D29" s="15">
        <v>21.831594032483281</v>
      </c>
      <c r="E29" s="15">
        <v>26.763798045123831</v>
      </c>
      <c r="F29" s="15">
        <v>26.18397757450575</v>
      </c>
      <c r="G29" s="15">
        <v>27.035998819710827</v>
      </c>
      <c r="H29" s="15">
        <v>14.045007350446681</v>
      </c>
      <c r="I29" s="21">
        <v>28.938143164084586</v>
      </c>
    </row>
    <row r="30" spans="1:9" x14ac:dyDescent="0.25">
      <c r="A30" s="451" t="s">
        <v>456</v>
      </c>
      <c r="B30" s="15">
        <v>26.887057651840074</v>
      </c>
      <c r="C30" s="15">
        <v>21.304997349525323</v>
      </c>
      <c r="D30" s="15">
        <v>29.578063556169624</v>
      </c>
      <c r="E30" s="15">
        <v>19.630141354022747</v>
      </c>
      <c r="F30" s="15">
        <v>32.429307263744349</v>
      </c>
      <c r="G30" s="15">
        <v>15.625985493535163</v>
      </c>
      <c r="H30" s="15">
        <v>13.266016713091922</v>
      </c>
      <c r="I30" s="21">
        <v>13.509749303621168</v>
      </c>
    </row>
    <row r="31" spans="1:9" x14ac:dyDescent="0.25">
      <c r="A31" s="451" t="s">
        <v>457</v>
      </c>
      <c r="B31" s="15">
        <v>18.296258439357668</v>
      </c>
      <c r="C31" s="15">
        <v>27.546601393334591</v>
      </c>
      <c r="D31" s="15">
        <v>27.926924579914029</v>
      </c>
      <c r="E31" s="15">
        <v>27.045720984759669</v>
      </c>
      <c r="F31" s="15">
        <v>20.104061280531869</v>
      </c>
      <c r="G31" s="15">
        <v>17.704870646047116</v>
      </c>
      <c r="H31" s="15">
        <v>9.3277015135515651</v>
      </c>
      <c r="I31" s="21">
        <v>12.319605772615276</v>
      </c>
    </row>
    <row r="32" spans="1:9" x14ac:dyDescent="0.25">
      <c r="A32" s="451" t="s">
        <v>458</v>
      </c>
      <c r="B32" s="15">
        <v>20.036128793476106</v>
      </c>
      <c r="C32" s="15">
        <v>16.755635774849601</v>
      </c>
      <c r="D32" s="15">
        <v>22.408317034312812</v>
      </c>
      <c r="E32" s="15">
        <v>25.710413925480896</v>
      </c>
      <c r="F32" s="15">
        <v>18.135653524996471</v>
      </c>
      <c r="G32" s="15">
        <v>21.922683042614587</v>
      </c>
      <c r="H32" s="15">
        <v>12.941683669202769</v>
      </c>
      <c r="I32" s="21">
        <v>11.918689853443956</v>
      </c>
    </row>
    <row r="33" spans="1:9" x14ac:dyDescent="0.25">
      <c r="A33" s="451" t="s">
        <v>459</v>
      </c>
      <c r="B33" s="15">
        <v>22.887120097236888</v>
      </c>
      <c r="C33" s="15">
        <v>19.721632124229423</v>
      </c>
      <c r="D33" s="15">
        <v>24.82554239588443</v>
      </c>
      <c r="E33" s="15">
        <v>27.674366605365286</v>
      </c>
      <c r="F33" s="15">
        <v>27.228981543743352</v>
      </c>
      <c r="G33" s="15">
        <v>20.478621180098379</v>
      </c>
      <c r="H33" s="15">
        <v>17.775049064678942</v>
      </c>
      <c r="I33" s="21">
        <v>16.310187123818835</v>
      </c>
    </row>
    <row r="34" spans="1:9" x14ac:dyDescent="0.25">
      <c r="A34" s="451" t="s">
        <v>460</v>
      </c>
      <c r="B34" s="15">
        <v>17.024015394817251</v>
      </c>
      <c r="C34" s="15">
        <v>17.299665838848512</v>
      </c>
      <c r="D34" s="15">
        <v>21.855959471486276</v>
      </c>
      <c r="E34" s="15">
        <v>26.655028411035804</v>
      </c>
      <c r="F34" s="15">
        <v>28.759160980540816</v>
      </c>
      <c r="G34" s="15">
        <v>16.199140763204447</v>
      </c>
      <c r="H34" s="15">
        <v>15.086388537715973</v>
      </c>
      <c r="I34" s="21">
        <v>11.841550779603876</v>
      </c>
    </row>
    <row r="35" spans="1:9" x14ac:dyDescent="0.25">
      <c r="A35" s="451" t="s">
        <v>461</v>
      </c>
      <c r="B35" s="15">
        <v>22.926357386901579</v>
      </c>
      <c r="C35" s="15">
        <v>28.160375416786724</v>
      </c>
      <c r="D35" s="15">
        <v>28.013098130347526</v>
      </c>
      <c r="E35" s="15">
        <v>42.88581387979297</v>
      </c>
      <c r="F35" s="15">
        <v>30.244980659421621</v>
      </c>
      <c r="G35" s="15">
        <v>24.313869957634925</v>
      </c>
      <c r="H35" s="15">
        <v>64.450474898236081</v>
      </c>
      <c r="I35" s="21">
        <v>25.712347354138398</v>
      </c>
    </row>
    <row r="36" spans="1:9" x14ac:dyDescent="0.25">
      <c r="A36" s="451" t="s">
        <v>462</v>
      </c>
      <c r="B36" s="15">
        <v>24.125030187714952</v>
      </c>
      <c r="C36" s="15">
        <v>20.160635797655409</v>
      </c>
      <c r="D36" s="15">
        <v>21.676647634496611</v>
      </c>
      <c r="E36" s="15">
        <v>33.863388748352513</v>
      </c>
      <c r="F36" s="15">
        <v>26.930325352404449</v>
      </c>
      <c r="G36" s="15">
        <v>24.385198173263731</v>
      </c>
      <c r="H36" s="15">
        <v>18.044605365891329</v>
      </c>
      <c r="I36" s="21">
        <v>19.838429528704172</v>
      </c>
    </row>
    <row r="37" spans="1:9" x14ac:dyDescent="0.25">
      <c r="A37" s="451" t="s">
        <v>463</v>
      </c>
      <c r="B37" s="15">
        <v>17.439287477417974</v>
      </c>
      <c r="C37" s="15">
        <v>14.90810982228972</v>
      </c>
      <c r="D37" s="15">
        <v>30.192462415855182</v>
      </c>
      <c r="E37" s="15">
        <v>32.81677893954361</v>
      </c>
      <c r="F37" s="15">
        <v>12.260766241220837</v>
      </c>
      <c r="G37" s="15">
        <v>8.8000526475502436</v>
      </c>
      <c r="H37" s="15">
        <v>19.983487148130301</v>
      </c>
      <c r="I37" s="21">
        <v>5.5057233613671812</v>
      </c>
    </row>
    <row r="38" spans="1:9" x14ac:dyDescent="0.25">
      <c r="A38" s="451" t="s">
        <v>464</v>
      </c>
      <c r="B38" s="15">
        <v>22.573726537258963</v>
      </c>
      <c r="C38" s="15">
        <v>23.506009225857238</v>
      </c>
      <c r="D38" s="15">
        <v>22.813529245585524</v>
      </c>
      <c r="E38" s="15">
        <v>32.131724813260817</v>
      </c>
      <c r="F38" s="15">
        <v>16.279733037232745</v>
      </c>
      <c r="G38" s="15">
        <v>23.997072133508723</v>
      </c>
      <c r="H38" s="15">
        <v>8.0206875114831053</v>
      </c>
      <c r="I38" s="21">
        <v>16.596516738877281</v>
      </c>
    </row>
    <row r="39" spans="1:9" x14ac:dyDescent="0.25">
      <c r="A39" s="451" t="s">
        <v>465</v>
      </c>
      <c r="B39" s="15">
        <v>17.858163054631959</v>
      </c>
      <c r="C39" s="15">
        <v>18.4498115661121</v>
      </c>
      <c r="D39" s="15">
        <v>28.751918829653167</v>
      </c>
      <c r="E39" s="15">
        <v>19.944597460712238</v>
      </c>
      <c r="F39" s="15">
        <v>26.155979065545772</v>
      </c>
      <c r="G39" s="15">
        <v>31.672238030600564</v>
      </c>
      <c r="H39" s="15">
        <v>10.820353954576102</v>
      </c>
      <c r="I39" s="21">
        <v>50.284369959222275</v>
      </c>
    </row>
    <row r="40" spans="1:9" x14ac:dyDescent="0.25">
      <c r="A40" s="451" t="s">
        <v>466</v>
      </c>
      <c r="B40" s="15">
        <v>20.324318908083647</v>
      </c>
      <c r="C40" s="15">
        <v>19.925583086576808</v>
      </c>
      <c r="D40" s="15">
        <v>20.209752827877196</v>
      </c>
      <c r="E40" s="15">
        <v>21.965828552243551</v>
      </c>
      <c r="F40" s="15">
        <v>27.307827627083746</v>
      </c>
      <c r="G40" s="15">
        <v>24.340447904110217</v>
      </c>
      <c r="H40" s="15">
        <v>9.1489920944620806</v>
      </c>
      <c r="I40" s="21">
        <v>21.98790917729837</v>
      </c>
    </row>
    <row r="41" spans="1:9" x14ac:dyDescent="0.25">
      <c r="A41" s="451" t="s">
        <v>467</v>
      </c>
      <c r="B41" s="15">
        <v>19.692846034214622</v>
      </c>
      <c r="C41" s="15">
        <v>27.617126749611199</v>
      </c>
      <c r="D41" s="15">
        <v>28.090760072470022</v>
      </c>
      <c r="E41" s="15">
        <v>45.138469502199982</v>
      </c>
      <c r="F41" s="15">
        <v>27.320304302203567</v>
      </c>
      <c r="G41" s="15">
        <v>27.237670514165792</v>
      </c>
      <c r="H41" s="15">
        <v>20.871415064607625</v>
      </c>
      <c r="I41" s="21">
        <v>36.84210526315789</v>
      </c>
    </row>
    <row r="42" spans="1:9" x14ac:dyDescent="0.25">
      <c r="A42" s="451" t="s">
        <v>468</v>
      </c>
      <c r="B42" s="15">
        <v>23.414489107754139</v>
      </c>
      <c r="C42" s="15">
        <v>17.972540991190634</v>
      </c>
      <c r="D42" s="15">
        <v>20.457753175463267</v>
      </c>
      <c r="E42" s="15">
        <v>34.575875320685974</v>
      </c>
      <c r="F42" s="15">
        <v>33.694981719590935</v>
      </c>
      <c r="G42" s="15">
        <v>18.821129273565408</v>
      </c>
      <c r="H42" s="15">
        <v>38.107614136718347</v>
      </c>
      <c r="I42" s="21">
        <v>17.391196876293854</v>
      </c>
    </row>
    <row r="43" spans="1:9" x14ac:dyDescent="0.25">
      <c r="A43" s="451" t="s">
        <v>469</v>
      </c>
      <c r="B43" s="15">
        <v>19.188399918359909</v>
      </c>
      <c r="C43" s="15">
        <v>21.613358852280637</v>
      </c>
      <c r="D43" s="15">
        <v>29.773558111220598</v>
      </c>
      <c r="E43" s="15">
        <v>25.134526457820705</v>
      </c>
      <c r="F43" s="15">
        <v>21.158545870520378</v>
      </c>
      <c r="G43" s="15">
        <v>17.705861160941438</v>
      </c>
      <c r="H43" s="15">
        <v>22.158479741842953</v>
      </c>
      <c r="I43" s="21">
        <v>7.493725349587665</v>
      </c>
    </row>
    <row r="44" spans="1:9" x14ac:dyDescent="0.25">
      <c r="A44" s="451" t="s">
        <v>470</v>
      </c>
      <c r="B44" s="15">
        <v>15.773962677617098</v>
      </c>
      <c r="C44" s="15">
        <v>20.58538623488451</v>
      </c>
      <c r="D44" s="15">
        <v>18.769757774959157</v>
      </c>
      <c r="E44" s="15">
        <v>28.579518015894127</v>
      </c>
      <c r="F44" s="15">
        <v>19.975516821672283</v>
      </c>
      <c r="G44" s="15">
        <v>21.851937511826918</v>
      </c>
      <c r="H44" s="15">
        <v>12.834025051101428</v>
      </c>
      <c r="I44" s="21">
        <v>36.41033720722924</v>
      </c>
    </row>
    <row r="45" spans="1:9" x14ac:dyDescent="0.25">
      <c r="A45" s="451" t="s">
        <v>471</v>
      </c>
      <c r="B45" s="15">
        <v>22.0647528425127</v>
      </c>
      <c r="C45" s="15">
        <v>18.284815740666076</v>
      </c>
      <c r="D45" s="15">
        <v>22.147974648663542</v>
      </c>
      <c r="E45" s="15">
        <v>23.987324331771838</v>
      </c>
      <c r="F45" s="15">
        <v>7.2073880746837986</v>
      </c>
      <c r="G45" s="15">
        <v>54.466974503111821</v>
      </c>
      <c r="H45" s="15">
        <v>5.1420352391226176</v>
      </c>
      <c r="I45" s="21">
        <v>23.876303487953972</v>
      </c>
    </row>
    <row r="46" spans="1:9" x14ac:dyDescent="0.25">
      <c r="A46" s="451" t="s">
        <v>472</v>
      </c>
      <c r="B46" s="15">
        <v>18.604593327613433</v>
      </c>
      <c r="C46" s="15">
        <v>23.179269096380299</v>
      </c>
      <c r="D46" s="15">
        <v>22.631809232115511</v>
      </c>
      <c r="E46" s="15">
        <v>27.66717713118938</v>
      </c>
      <c r="F46" s="15">
        <v>19.040529787725557</v>
      </c>
      <c r="G46" s="15">
        <v>31.735927513539874</v>
      </c>
      <c r="H46" s="15">
        <v>3.337765957446809</v>
      </c>
      <c r="I46" s="21">
        <v>17.300531914893615</v>
      </c>
    </row>
    <row r="47" spans="1:9" x14ac:dyDescent="0.25">
      <c r="A47" s="451" t="s">
        <v>473</v>
      </c>
      <c r="B47" s="15">
        <v>20.66807195553961</v>
      </c>
      <c r="C47" s="15">
        <v>20.356574736292778</v>
      </c>
      <c r="D47" s="15">
        <v>25.983742856621806</v>
      </c>
      <c r="E47" s="15">
        <v>29.687591136144718</v>
      </c>
      <c r="F47" s="15">
        <v>26.631787372404915</v>
      </c>
      <c r="G47" s="15">
        <v>23.976129348082566</v>
      </c>
      <c r="H47" s="15">
        <v>16.618971183321353</v>
      </c>
      <c r="I47" s="21">
        <v>21.479105074942872</v>
      </c>
    </row>
    <row r="48" spans="1:9" x14ac:dyDescent="0.25">
      <c r="A48" s="451" t="s">
        <v>474</v>
      </c>
      <c r="B48" s="15">
        <v>21.680651235965769</v>
      </c>
      <c r="C48" s="15">
        <v>18.736740482944388</v>
      </c>
      <c r="D48" s="15">
        <v>22.035828932380657</v>
      </c>
      <c r="E48" s="15">
        <v>34.951330640985809</v>
      </c>
      <c r="F48" s="15">
        <v>29.207358619123326</v>
      </c>
      <c r="G48" s="15">
        <v>29.3606631841926</v>
      </c>
      <c r="H48" s="15">
        <v>9.7087378640776691</v>
      </c>
      <c r="I48" s="21">
        <v>33.624595469255667</v>
      </c>
    </row>
    <row r="49" spans="1:9" x14ac:dyDescent="0.25">
      <c r="A49" s="451" t="s">
        <v>475</v>
      </c>
      <c r="B49" s="15">
        <v>22.238055313005901</v>
      </c>
      <c r="C49" s="15">
        <v>19.849503206767487</v>
      </c>
      <c r="D49" s="15">
        <v>20.696469709332934</v>
      </c>
      <c r="E49" s="15">
        <v>26.79169656227409</v>
      </c>
      <c r="F49" s="15">
        <v>30.609489256638511</v>
      </c>
      <c r="G49" s="15">
        <v>14.044973116391803</v>
      </c>
      <c r="H49" s="15">
        <v>30.732583982900348</v>
      </c>
      <c r="I49" s="21">
        <v>33.922817614343295</v>
      </c>
    </row>
    <row r="50" spans="1:9" x14ac:dyDescent="0.25">
      <c r="A50" s="451" t="s">
        <v>476</v>
      </c>
      <c r="B50" s="15">
        <v>23.043263000553029</v>
      </c>
      <c r="C50" s="15">
        <v>20.105458083421464</v>
      </c>
      <c r="D50" s="15">
        <v>24.603471849513841</v>
      </c>
      <c r="E50" s="15">
        <v>27.721920516342415</v>
      </c>
      <c r="F50" s="15">
        <v>30.422668646932195</v>
      </c>
      <c r="G50" s="15">
        <v>23.594839980265185</v>
      </c>
      <c r="H50" s="15">
        <v>13.395158301998386</v>
      </c>
      <c r="I50" s="21">
        <v>12.466789742275699</v>
      </c>
    </row>
    <row r="51" spans="1:9" x14ac:dyDescent="0.25">
      <c r="A51" s="451" t="s">
        <v>477</v>
      </c>
      <c r="B51" s="15">
        <v>19.901809849384382</v>
      </c>
      <c r="C51" s="15">
        <v>17.516152009729943</v>
      </c>
      <c r="D51" s="15">
        <v>27.949097494340357</v>
      </c>
      <c r="E51" s="15">
        <v>25.111763069751873</v>
      </c>
      <c r="F51" s="15">
        <v>26.177258143066091</v>
      </c>
      <c r="G51" s="15">
        <v>16.573206203138717</v>
      </c>
      <c r="H51" s="15">
        <v>14.345316320891948</v>
      </c>
      <c r="I51" s="21">
        <v>10.731996711355681</v>
      </c>
    </row>
    <row r="52" spans="1:9" x14ac:dyDescent="0.25">
      <c r="A52" s="451" t="s">
        <v>478</v>
      </c>
      <c r="B52" s="15">
        <v>19.236961600039891</v>
      </c>
      <c r="C52" s="15">
        <v>22.080959407877476</v>
      </c>
      <c r="D52" s="15">
        <v>25.191750483226532</v>
      </c>
      <c r="E52" s="15">
        <v>29.589869243784083</v>
      </c>
      <c r="F52" s="15">
        <v>16.680565159741384</v>
      </c>
      <c r="G52" s="15">
        <v>21.86331094512035</v>
      </c>
      <c r="H52" s="15">
        <v>14.101020913914168</v>
      </c>
      <c r="I52" s="21">
        <v>12.016109966361563</v>
      </c>
    </row>
    <row r="53" spans="1:9" x14ac:dyDescent="0.25">
      <c r="A53" s="451" t="s">
        <v>479</v>
      </c>
      <c r="B53" s="15">
        <v>23.145247060852569</v>
      </c>
      <c r="C53" s="15">
        <v>21.098623128000231</v>
      </c>
      <c r="D53" s="15">
        <v>19.724020665751098</v>
      </c>
      <c r="E53" s="15">
        <v>36.45281538159702</v>
      </c>
      <c r="F53" s="15">
        <v>19.807945772924121</v>
      </c>
      <c r="G53" s="15">
        <v>34.084918094520802</v>
      </c>
      <c r="H53" s="15">
        <v>0</v>
      </c>
      <c r="I53" s="21">
        <v>40.732519422863483</v>
      </c>
    </row>
    <row r="54" spans="1:9" x14ac:dyDescent="0.25">
      <c r="A54" s="451" t="s">
        <v>480</v>
      </c>
      <c r="B54" s="15">
        <v>22.615743385372213</v>
      </c>
      <c r="C54" s="15">
        <v>24.318039771772661</v>
      </c>
      <c r="D54" s="15">
        <v>31.22482351533522</v>
      </c>
      <c r="E54" s="15">
        <v>33.849160451481673</v>
      </c>
      <c r="F54" s="15">
        <v>28.011180267404335</v>
      </c>
      <c r="G54" s="15">
        <v>24.732019363762102</v>
      </c>
      <c r="H54" s="15">
        <v>17.252369370124967</v>
      </c>
      <c r="I54" s="21">
        <v>31.08697475467584</v>
      </c>
    </row>
    <row r="55" spans="1:9" x14ac:dyDescent="0.25">
      <c r="A55" s="451" t="s">
        <v>481</v>
      </c>
      <c r="B55" s="15">
        <v>21.600387264258611</v>
      </c>
      <c r="C55" s="15">
        <v>18.610658322092014</v>
      </c>
      <c r="D55" s="15">
        <v>18.592759737023194</v>
      </c>
      <c r="E55" s="15">
        <v>33.475793693254786</v>
      </c>
      <c r="F55" s="15">
        <v>12.917613256715221</v>
      </c>
      <c r="G55" s="15">
        <v>11.202057998129094</v>
      </c>
      <c r="H55" s="15">
        <v>31.3879765642858</v>
      </c>
      <c r="I55" s="21">
        <v>26.918588563660208</v>
      </c>
    </row>
    <row r="56" spans="1:9" x14ac:dyDescent="0.25">
      <c r="A56" s="451" t="s">
        <v>482</v>
      </c>
      <c r="B56" s="15">
        <v>22.659110076577942</v>
      </c>
      <c r="C56" s="15">
        <v>27.878419863036807</v>
      </c>
      <c r="D56" s="15">
        <v>25.752562068730594</v>
      </c>
      <c r="E56" s="15">
        <v>36.753642371215292</v>
      </c>
      <c r="F56" s="15">
        <v>26.975734470969108</v>
      </c>
      <c r="G56" s="15">
        <v>29.309141283816786</v>
      </c>
      <c r="H56" s="15">
        <v>22.447943928813082</v>
      </c>
      <c r="I56" s="21">
        <v>30.284441266963704</v>
      </c>
    </row>
    <row r="57" spans="1:9" x14ac:dyDescent="0.25">
      <c r="A57" s="451" t="s">
        <v>483</v>
      </c>
      <c r="B57" s="15">
        <v>19.690728358715191</v>
      </c>
      <c r="C57" s="15">
        <v>19.817680732262481</v>
      </c>
      <c r="D57" s="15">
        <v>20.411234081920593</v>
      </c>
      <c r="E57" s="15">
        <v>24.063748379859621</v>
      </c>
      <c r="F57" s="15">
        <v>19.587607111483475</v>
      </c>
      <c r="G57" s="15">
        <v>19.878402479703137</v>
      </c>
      <c r="H57" s="15">
        <v>5.4501736574939885</v>
      </c>
      <c r="I57" s="21">
        <v>10.55303232701042</v>
      </c>
    </row>
    <row r="58" spans="1:9" x14ac:dyDescent="0.25">
      <c r="A58" s="451" t="s">
        <v>484</v>
      </c>
      <c r="B58" s="15">
        <v>18.85693169351579</v>
      </c>
      <c r="C58" s="15">
        <v>19.232799815231829</v>
      </c>
      <c r="D58" s="15">
        <v>36.998498176357003</v>
      </c>
      <c r="E58" s="15">
        <v>22.548809268397342</v>
      </c>
      <c r="F58" s="15">
        <v>16.875705969428811</v>
      </c>
      <c r="G58" s="15">
        <v>21.989389867044164</v>
      </c>
      <c r="H58" s="15">
        <v>17.437643629324967</v>
      </c>
      <c r="I58" s="21">
        <v>31.920383872381962</v>
      </c>
    </row>
    <row r="59" spans="1:9" x14ac:dyDescent="0.25">
      <c r="A59" s="451" t="s">
        <v>485</v>
      </c>
      <c r="B59" s="15">
        <v>12.560667831489031</v>
      </c>
      <c r="C59" s="15">
        <v>11.14346728790526</v>
      </c>
      <c r="D59" s="15">
        <v>21.987838201611844</v>
      </c>
      <c r="E59" s="15">
        <v>32.30610450995637</v>
      </c>
      <c r="F59" s="15">
        <v>22.061202954625394</v>
      </c>
      <c r="G59" s="15">
        <v>25.661625043967639</v>
      </c>
      <c r="H59" s="15">
        <v>23.924142961342085</v>
      </c>
      <c r="I59" s="21">
        <v>7.8774617067833699</v>
      </c>
    </row>
    <row r="60" spans="1:9" x14ac:dyDescent="0.25">
      <c r="A60" s="451" t="s">
        <v>486</v>
      </c>
      <c r="B60" s="15">
        <v>19.270627327936765</v>
      </c>
      <c r="C60" s="15">
        <v>17.818537884408293</v>
      </c>
      <c r="D60" s="15">
        <v>31.317158004947345</v>
      </c>
      <c r="E60" s="15">
        <v>36.015163548838672</v>
      </c>
      <c r="F60" s="15">
        <v>29.918350105603182</v>
      </c>
      <c r="G60" s="15">
        <v>20.437082867436949</v>
      </c>
      <c r="H60" s="15">
        <v>15.465924895688458</v>
      </c>
      <c r="I60" s="21">
        <v>18.93741307371349</v>
      </c>
    </row>
    <row r="61" spans="1:9" x14ac:dyDescent="0.25">
      <c r="A61" s="451" t="s">
        <v>487</v>
      </c>
      <c r="B61" s="15">
        <v>24.202509783026212</v>
      </c>
      <c r="C61" s="15">
        <v>30.153294021793176</v>
      </c>
      <c r="D61" s="15">
        <v>27.119210834308642</v>
      </c>
      <c r="E61" s="15">
        <v>29.412584294711031</v>
      </c>
      <c r="F61" s="15">
        <v>27.353273400804479</v>
      </c>
      <c r="G61" s="15">
        <v>32.835470796672112</v>
      </c>
      <c r="H61" s="15">
        <v>25.352851354359441</v>
      </c>
      <c r="I61" s="21">
        <v>29.246708322415603</v>
      </c>
    </row>
    <row r="62" spans="1:9" x14ac:dyDescent="0.25">
      <c r="A62" s="451" t="s">
        <v>488</v>
      </c>
      <c r="B62" s="15">
        <v>17.522817692487713</v>
      </c>
      <c r="C62" s="15">
        <v>18.289989468757316</v>
      </c>
      <c r="D62" s="15">
        <v>19.731887828266618</v>
      </c>
      <c r="E62" s="15">
        <v>31.274406425288326</v>
      </c>
      <c r="F62" s="15">
        <v>23.244309559939303</v>
      </c>
      <c r="G62" s="15">
        <v>23.723823975720791</v>
      </c>
      <c r="H62" s="15">
        <v>19.197774171110595</v>
      </c>
      <c r="I62" s="21">
        <v>21.527938789705541</v>
      </c>
    </row>
    <row r="63" spans="1:9" x14ac:dyDescent="0.25">
      <c r="A63" s="451" t="s">
        <v>489</v>
      </c>
      <c r="B63" s="15">
        <v>20.297526188406017</v>
      </c>
      <c r="C63" s="15">
        <v>19.682230986223072</v>
      </c>
      <c r="D63" s="15">
        <v>27.401876014372288</v>
      </c>
      <c r="E63" s="15">
        <v>18.651224055263491</v>
      </c>
      <c r="F63" s="15">
        <v>29.145951112855727</v>
      </c>
      <c r="G63" s="15">
        <v>18.818100310964549</v>
      </c>
      <c r="H63" s="15">
        <v>20.331682070212938</v>
      </c>
      <c r="I63" s="21">
        <v>14.77053227011648</v>
      </c>
    </row>
    <row r="64" spans="1:9" x14ac:dyDescent="0.25">
      <c r="A64" s="451" t="s">
        <v>490</v>
      </c>
      <c r="B64" s="15">
        <v>22.492525112545316</v>
      </c>
      <c r="C64" s="15">
        <v>17.972096113085748</v>
      </c>
      <c r="D64" s="15">
        <v>20.906750341942232</v>
      </c>
      <c r="E64" s="15">
        <v>42.581864993161155</v>
      </c>
      <c r="F64" s="15">
        <v>26.96370983751547</v>
      </c>
      <c r="G64" s="15">
        <v>23.769711585853383</v>
      </c>
      <c r="H64" s="15">
        <v>9.4531197618663541</v>
      </c>
      <c r="I64" s="21">
        <v>15.069228833874035</v>
      </c>
    </row>
    <row r="65" spans="1:9" x14ac:dyDescent="0.25">
      <c r="A65" s="451" t="s">
        <v>491</v>
      </c>
      <c r="B65" s="15">
        <v>21.270242914979757</v>
      </c>
      <c r="C65" s="15">
        <v>26.921390013495277</v>
      </c>
      <c r="D65" s="15">
        <v>22.123265489150743</v>
      </c>
      <c r="E65" s="15">
        <v>34.137166488129346</v>
      </c>
      <c r="F65" s="15">
        <v>23.95522988968516</v>
      </c>
      <c r="G65" s="15">
        <v>29.393134176127976</v>
      </c>
      <c r="H65" s="15">
        <v>19.260700389105061</v>
      </c>
      <c r="I65" s="21">
        <v>16.536964980544745</v>
      </c>
    </row>
    <row r="66" spans="1:9" x14ac:dyDescent="0.25">
      <c r="A66" s="451" t="s">
        <v>492</v>
      </c>
      <c r="B66" s="15">
        <v>19.446196985629165</v>
      </c>
      <c r="C66" s="15">
        <v>22.861549246407289</v>
      </c>
      <c r="D66" s="15">
        <v>22.480935606240461</v>
      </c>
      <c r="E66" s="15">
        <v>30.043606215870717</v>
      </c>
      <c r="F66" s="15">
        <v>17.689100655151876</v>
      </c>
      <c r="G66" s="15">
        <v>32.037468189939901</v>
      </c>
      <c r="H66" s="15">
        <v>34.76505139500734</v>
      </c>
      <c r="I66" s="21">
        <v>17.657856093979444</v>
      </c>
    </row>
    <row r="67" spans="1:9" x14ac:dyDescent="0.25">
      <c r="A67" s="451" t="s">
        <v>493</v>
      </c>
      <c r="B67" s="15">
        <v>20.097724087258261</v>
      </c>
      <c r="C67" s="15">
        <v>22.412808667720679</v>
      </c>
      <c r="D67" s="15">
        <v>37.327242914031387</v>
      </c>
      <c r="E67" s="15">
        <v>35.24244553759663</v>
      </c>
      <c r="F67" s="15">
        <v>24.90300431911497</v>
      </c>
      <c r="G67" s="15">
        <v>30.330841540917657</v>
      </c>
      <c r="H67" s="15">
        <v>18.911372285405111</v>
      </c>
      <c r="I67" s="21">
        <v>24.919878770338745</v>
      </c>
    </row>
    <row r="68" spans="1:9" x14ac:dyDescent="0.25">
      <c r="A68" s="451" t="s">
        <v>494</v>
      </c>
      <c r="B68" s="15">
        <v>26.912655971479499</v>
      </c>
      <c r="C68" s="15">
        <v>21.249554367201426</v>
      </c>
      <c r="D68" s="15">
        <v>0.27936928831857571</v>
      </c>
      <c r="E68" s="15">
        <v>31.346181163880864</v>
      </c>
      <c r="F68" s="15">
        <v>28.155940594059402</v>
      </c>
      <c r="G68" s="15">
        <v>30.781471004243283</v>
      </c>
      <c r="H68" s="15">
        <v>47.18004338394794</v>
      </c>
      <c r="I68" s="21">
        <v>8.1344902386117131</v>
      </c>
    </row>
    <row r="69" spans="1:9" x14ac:dyDescent="0.25">
      <c r="A69" s="451" t="s">
        <v>495</v>
      </c>
      <c r="B69" s="15">
        <v>18.799134048905646</v>
      </c>
      <c r="C69" s="15">
        <v>16.216914729262548</v>
      </c>
      <c r="D69" s="15">
        <v>25.474925645590098</v>
      </c>
      <c r="E69" s="15">
        <v>29.772128704106382</v>
      </c>
      <c r="F69" s="15">
        <v>11.448206217645964</v>
      </c>
      <c r="G69" s="15">
        <v>36.782442790798129</v>
      </c>
      <c r="H69" s="15">
        <v>25.674876266179076</v>
      </c>
      <c r="I69" s="21">
        <v>2.7481658943964584</v>
      </c>
    </row>
    <row r="70" spans="1:9" x14ac:dyDescent="0.25">
      <c r="A70" s="451" t="s">
        <v>496</v>
      </c>
      <c r="B70" s="15">
        <v>18.90353753559349</v>
      </c>
      <c r="C70" s="15">
        <v>19.541669364031691</v>
      </c>
      <c r="D70" s="15">
        <v>32.191067166220364</v>
      </c>
      <c r="E70" s="15">
        <v>25.508227721013775</v>
      </c>
      <c r="F70" s="15">
        <v>23.949942378472645</v>
      </c>
      <c r="G70" s="15">
        <v>17.874897016222533</v>
      </c>
      <c r="H70" s="15">
        <v>13.689142391525769</v>
      </c>
      <c r="I70" s="21">
        <v>20.228152373192096</v>
      </c>
    </row>
    <row r="71" spans="1:9" x14ac:dyDescent="0.25">
      <c r="A71" s="451" t="s">
        <v>497</v>
      </c>
      <c r="B71" s="15">
        <v>22.071852656671059</v>
      </c>
      <c r="C71" s="15">
        <v>18.027901620146253</v>
      </c>
      <c r="D71" s="15">
        <v>29.592230218406495</v>
      </c>
      <c r="E71" s="15">
        <v>26.171431817457652</v>
      </c>
      <c r="F71" s="15">
        <v>39.503676206567427</v>
      </c>
      <c r="G71" s="15">
        <v>11.752318601957771</v>
      </c>
      <c r="H71" s="15">
        <v>18.463925523661754</v>
      </c>
      <c r="I71" s="21">
        <v>11.908456167571762</v>
      </c>
    </row>
    <row r="72" spans="1:9" x14ac:dyDescent="0.25">
      <c r="A72" s="451" t="s">
        <v>498</v>
      </c>
      <c r="B72" s="15">
        <v>25.721884717360311</v>
      </c>
      <c r="C72" s="15">
        <v>21.393391952467908</v>
      </c>
      <c r="D72" s="15">
        <v>10.938140106513723</v>
      </c>
      <c r="E72" s="15">
        <v>39.532978287587056</v>
      </c>
      <c r="F72" s="15">
        <v>31.222081043007488</v>
      </c>
      <c r="G72" s="15">
        <v>31.997858037882349</v>
      </c>
      <c r="H72" s="15">
        <v>12.265809988323682</v>
      </c>
      <c r="I72" s="21">
        <v>17.465048849045957</v>
      </c>
    </row>
    <row r="73" spans="1:9" x14ac:dyDescent="0.25">
      <c r="A73" s="451" t="s">
        <v>499</v>
      </c>
      <c r="B73" s="15">
        <v>28.617085600760127</v>
      </c>
      <c r="C73" s="15">
        <v>27.852638852897986</v>
      </c>
      <c r="D73" s="15">
        <v>12.691296954707065</v>
      </c>
      <c r="E73" s="15">
        <v>45.014685422785597</v>
      </c>
      <c r="F73" s="15">
        <v>29.931227824258617</v>
      </c>
      <c r="G73" s="15">
        <v>26.961321126637174</v>
      </c>
      <c r="H73" s="15">
        <v>24.346764346764346</v>
      </c>
      <c r="I73" s="21">
        <v>14.432234432234431</v>
      </c>
    </row>
    <row r="74" spans="1:9" x14ac:dyDescent="0.25">
      <c r="A74" s="451" t="s">
        <v>500</v>
      </c>
      <c r="B74" s="15">
        <v>27.385168788046489</v>
      </c>
      <c r="C74" s="15">
        <v>18.962368566685115</v>
      </c>
      <c r="D74" s="15">
        <v>24.000615339124966</v>
      </c>
      <c r="E74" s="15">
        <v>30.233657466094403</v>
      </c>
      <c r="F74" s="15">
        <v>35.914958238420652</v>
      </c>
      <c r="G74" s="15">
        <v>21.776765375854215</v>
      </c>
      <c r="H74" s="15">
        <v>20.360110803324101</v>
      </c>
      <c r="I74" s="21">
        <v>16.481994459833796</v>
      </c>
    </row>
    <row r="75" spans="1:9" x14ac:dyDescent="0.25">
      <c r="A75" s="451" t="s">
        <v>501</v>
      </c>
      <c r="B75" s="15">
        <v>20.306709858123035</v>
      </c>
      <c r="C75" s="15">
        <v>25.669856048289713</v>
      </c>
      <c r="D75" s="15">
        <v>28.770926501637543</v>
      </c>
      <c r="E75" s="15">
        <v>23.075260594171336</v>
      </c>
      <c r="F75" s="15">
        <v>22.823196542483064</v>
      </c>
      <c r="G75" s="15">
        <v>35.590530228154307</v>
      </c>
      <c r="H75" s="15">
        <v>15.030722570018609</v>
      </c>
      <c r="I75" s="21">
        <v>27.6882975601821</v>
      </c>
    </row>
    <row r="76" spans="1:9" x14ac:dyDescent="0.25">
      <c r="A76" s="451" t="s">
        <v>502</v>
      </c>
      <c r="B76" s="15">
        <v>22.162097087643666</v>
      </c>
      <c r="C76" s="15">
        <v>22.305422540912794</v>
      </c>
      <c r="D76" s="15">
        <v>23.388279978681894</v>
      </c>
      <c r="E76" s="15">
        <v>23.329548570180506</v>
      </c>
      <c r="F76" s="15">
        <v>24.86056704715007</v>
      </c>
      <c r="G76" s="15">
        <v>22.12064594913932</v>
      </c>
      <c r="H76" s="15">
        <v>16.566685623733061</v>
      </c>
      <c r="I76" s="21">
        <v>22.668482866275788</v>
      </c>
    </row>
    <row r="77" spans="1:9" x14ac:dyDescent="0.25">
      <c r="A77" s="451" t="s">
        <v>503</v>
      </c>
      <c r="B77" s="15">
        <v>17.642496200775238</v>
      </c>
      <c r="C77" s="15">
        <v>20.769107384568795</v>
      </c>
      <c r="D77" s="15">
        <v>27.625720506169554</v>
      </c>
      <c r="E77" s="15">
        <v>42.98907050466601</v>
      </c>
      <c r="F77" s="15">
        <v>19.479008485460884</v>
      </c>
      <c r="G77" s="15">
        <v>17.508152997724981</v>
      </c>
      <c r="H77" s="15">
        <v>15.411589717697428</v>
      </c>
      <c r="I77" s="21">
        <v>19.37192168451962</v>
      </c>
    </row>
    <row r="78" spans="1:9" x14ac:dyDescent="0.25">
      <c r="A78" s="451" t="s">
        <v>504</v>
      </c>
      <c r="B78" s="15">
        <v>24.100737853050983</v>
      </c>
      <c r="C78" s="15">
        <v>22.617183189382285</v>
      </c>
      <c r="D78" s="15">
        <v>27.554449317857859</v>
      </c>
      <c r="E78" s="15">
        <v>14.790322801186326</v>
      </c>
      <c r="F78" s="15">
        <v>21.97128684176749</v>
      </c>
      <c r="G78" s="15">
        <v>23.539401943753465</v>
      </c>
      <c r="H78" s="15">
        <v>19.568018436752954</v>
      </c>
      <c r="I78" s="21">
        <v>22.563603612495935</v>
      </c>
    </row>
    <row r="79" spans="1:9" x14ac:dyDescent="0.25">
      <c r="A79" s="451" t="s">
        <v>505</v>
      </c>
      <c r="B79" s="15">
        <v>20.851983803822087</v>
      </c>
      <c r="C79" s="15">
        <v>23.226799684384776</v>
      </c>
      <c r="D79" s="15">
        <v>0</v>
      </c>
      <c r="E79" s="15">
        <v>29.022082018927449</v>
      </c>
      <c r="F79" s="15">
        <v>31.157811874195485</v>
      </c>
      <c r="G79" s="15">
        <v>22.874504719534261</v>
      </c>
      <c r="H79" s="15">
        <v>21.675706066376595</v>
      </c>
      <c r="I79" s="21">
        <v>17.454756792535076</v>
      </c>
    </row>
    <row r="80" spans="1:9" x14ac:dyDescent="0.25">
      <c r="A80" s="451" t="s">
        <v>506</v>
      </c>
      <c r="B80" s="15">
        <v>23.03442972895466</v>
      </c>
      <c r="C80" s="15">
        <v>24.818251969559171</v>
      </c>
      <c r="D80" s="15">
        <v>22.517948770434668</v>
      </c>
      <c r="E80" s="15">
        <v>26.637305843942489</v>
      </c>
      <c r="F80" s="15">
        <v>28.393577341932474</v>
      </c>
      <c r="G80" s="15">
        <v>27.450096399246476</v>
      </c>
      <c r="H80" s="15">
        <v>8.5579726875867497</v>
      </c>
      <c r="I80" s="21">
        <v>32.443898477483167</v>
      </c>
    </row>
    <row r="81" spans="1:9" x14ac:dyDescent="0.25">
      <c r="A81" s="451" t="s">
        <v>507</v>
      </c>
      <c r="B81" s="15">
        <v>21.261821539802806</v>
      </c>
      <c r="C81" s="15">
        <v>19.818125921294889</v>
      </c>
      <c r="D81" s="15">
        <v>25.728987616723682</v>
      </c>
      <c r="E81" s="15">
        <v>28.347948953566849</v>
      </c>
      <c r="F81" s="15">
        <v>30.987152755489817</v>
      </c>
      <c r="G81" s="15">
        <v>13.009466846204502</v>
      </c>
      <c r="H81" s="15">
        <v>14.36508547615307</v>
      </c>
      <c r="I81" s="21">
        <v>10.915684625953649</v>
      </c>
    </row>
    <row r="82" spans="1:9" x14ac:dyDescent="0.25">
      <c r="A82" s="451" t="s">
        <v>508</v>
      </c>
      <c r="B82" s="15">
        <v>22.116192064192955</v>
      </c>
      <c r="C82" s="15">
        <v>22.472110220132272</v>
      </c>
      <c r="D82" s="15">
        <v>28.688221952634635</v>
      </c>
      <c r="E82" s="15">
        <v>36.111257626105456</v>
      </c>
      <c r="F82" s="15">
        <v>34.956613509696119</v>
      </c>
      <c r="G82" s="15">
        <v>27.332950357804219</v>
      </c>
      <c r="H82" s="15">
        <v>9.0135540958626876</v>
      </c>
      <c r="I82" s="21">
        <v>29.273595365953025</v>
      </c>
    </row>
    <row r="83" spans="1:9" x14ac:dyDescent="0.25">
      <c r="A83" s="451" t="s">
        <v>509</v>
      </c>
      <c r="B83" s="15">
        <v>26.076334355445869</v>
      </c>
      <c r="C83" s="15">
        <v>25.515418941490292</v>
      </c>
      <c r="D83" s="15">
        <v>25.464620982514301</v>
      </c>
      <c r="E83" s="15">
        <v>34.070038376050626</v>
      </c>
      <c r="F83" s="15">
        <v>25.715406893668931</v>
      </c>
      <c r="G83" s="15">
        <v>28.191019718742403</v>
      </c>
      <c r="H83" s="15">
        <v>15.023456971118604</v>
      </c>
      <c r="I83" s="21">
        <v>28.232663832282658</v>
      </c>
    </row>
    <row r="84" spans="1:9" x14ac:dyDescent="0.25">
      <c r="A84" s="451" t="s">
        <v>510</v>
      </c>
      <c r="B84" s="15">
        <v>23.867939897735859</v>
      </c>
      <c r="C84" s="15">
        <v>20.307089026942204</v>
      </c>
      <c r="D84" s="15">
        <v>26.96803985903512</v>
      </c>
      <c r="E84" s="15">
        <v>39.749665816016524</v>
      </c>
      <c r="F84" s="15">
        <v>29.42485416108649</v>
      </c>
      <c r="G84" s="15">
        <v>24.284976916309844</v>
      </c>
      <c r="H84" s="15">
        <v>22.31496535564559</v>
      </c>
      <c r="I84" s="21">
        <v>19.642771071536487</v>
      </c>
    </row>
    <row r="85" spans="1:9" x14ac:dyDescent="0.25">
      <c r="A85" s="451" t="s">
        <v>511</v>
      </c>
      <c r="B85" s="15">
        <v>24.412079944518002</v>
      </c>
      <c r="C85" s="15">
        <v>24.695794716600467</v>
      </c>
      <c r="D85" s="15">
        <v>24.46071640609539</v>
      </c>
      <c r="E85" s="15">
        <v>51.098357411438741</v>
      </c>
      <c r="F85" s="15">
        <v>26.573248731609933</v>
      </c>
      <c r="G85" s="15">
        <v>26.125656447490559</v>
      </c>
      <c r="H85" s="15">
        <v>19.154242342098129</v>
      </c>
      <c r="I85" s="21">
        <v>28.704255895906748</v>
      </c>
    </row>
    <row r="86" spans="1:9" x14ac:dyDescent="0.25">
      <c r="A86" s="451" t="s">
        <v>512</v>
      </c>
      <c r="B86" s="15">
        <v>21.048086223655837</v>
      </c>
      <c r="C86" s="15">
        <v>19.142861955351691</v>
      </c>
      <c r="D86" s="15">
        <v>25.077412161544576</v>
      </c>
      <c r="E86" s="15">
        <v>23.49239002726776</v>
      </c>
      <c r="F86" s="15">
        <v>29.125559168821173</v>
      </c>
      <c r="G86" s="15">
        <v>23.442361811933576</v>
      </c>
      <c r="H86" s="15">
        <v>14.019545356696428</v>
      </c>
      <c r="I86" s="21">
        <v>11.969375283028995</v>
      </c>
    </row>
    <row r="87" spans="1:9" x14ac:dyDescent="0.25">
      <c r="A87" s="451" t="s">
        <v>513</v>
      </c>
      <c r="B87" s="15">
        <v>25.394512850474804</v>
      </c>
      <c r="C87" s="15">
        <v>18.176845581554623</v>
      </c>
      <c r="D87" s="15">
        <v>27.331876175468917</v>
      </c>
      <c r="E87" s="15">
        <v>37.292227926599907</v>
      </c>
      <c r="F87" s="15">
        <v>24.953227970399372</v>
      </c>
      <c r="G87" s="15">
        <v>23.539307984671705</v>
      </c>
      <c r="H87" s="15">
        <v>23.665411074073393</v>
      </c>
      <c r="I87" s="21">
        <v>12.537164743410251</v>
      </c>
    </row>
    <row r="88" spans="1:9" x14ac:dyDescent="0.25">
      <c r="A88" s="451" t="s">
        <v>514</v>
      </c>
      <c r="B88" s="15">
        <v>24.797284157302421</v>
      </c>
      <c r="C88" s="15">
        <v>27.757062290202843</v>
      </c>
      <c r="D88" s="15">
        <v>23.475921689447848</v>
      </c>
      <c r="E88" s="15">
        <v>33.054364445261939</v>
      </c>
      <c r="F88" s="15">
        <v>26.061405883414544</v>
      </c>
      <c r="G88" s="15">
        <v>31.896882331709076</v>
      </c>
      <c r="H88" s="15">
        <v>20.226553323644762</v>
      </c>
      <c r="I88" s="21">
        <v>26.88976926599112</v>
      </c>
    </row>
    <row r="89" spans="1:9" x14ac:dyDescent="0.25">
      <c r="A89" s="451" t="s">
        <v>515</v>
      </c>
      <c r="B89" s="15">
        <v>19.360300804369992</v>
      </c>
      <c r="C89" s="15">
        <v>18.436515396933782</v>
      </c>
      <c r="D89" s="15">
        <v>24.560679811896708</v>
      </c>
      <c r="E89" s="15">
        <v>40.92071611253197</v>
      </c>
      <c r="F89" s="15">
        <v>25.86778856068775</v>
      </c>
      <c r="G89" s="15">
        <v>26.289677278699923</v>
      </c>
      <c r="H89" s="15">
        <v>18.775069983882499</v>
      </c>
      <c r="I89" s="21">
        <v>18.786582484033982</v>
      </c>
    </row>
    <row r="90" spans="1:9" x14ac:dyDescent="0.25">
      <c r="A90" s="451" t="s">
        <v>516</v>
      </c>
      <c r="B90" s="15">
        <v>20.85978308680609</v>
      </c>
      <c r="C90" s="15">
        <v>18.888825907559806</v>
      </c>
      <c r="D90" s="15">
        <v>34.050080376164537</v>
      </c>
      <c r="E90" s="15">
        <v>32.19131774015316</v>
      </c>
      <c r="F90" s="15">
        <v>28.042251254739313</v>
      </c>
      <c r="G90" s="15">
        <v>26.776672026773657</v>
      </c>
      <c r="H90" s="15">
        <v>17.516001111103233</v>
      </c>
      <c r="I90" s="21">
        <v>20.840704704121503</v>
      </c>
    </row>
    <row r="91" spans="1:9" x14ac:dyDescent="0.25">
      <c r="A91" s="451" t="s">
        <v>517</v>
      </c>
      <c r="B91" s="15">
        <v>19.186182946996354</v>
      </c>
      <c r="C91" s="15">
        <v>21.516119063011939</v>
      </c>
      <c r="D91" s="15">
        <v>21.151925061002572</v>
      </c>
      <c r="E91" s="15">
        <v>30.694528601608173</v>
      </c>
      <c r="F91" s="15">
        <v>17.382629155677648</v>
      </c>
      <c r="G91" s="15">
        <v>26.229991181693684</v>
      </c>
      <c r="H91" s="15">
        <v>17.375969293809487</v>
      </c>
      <c r="I91" s="21">
        <v>7.5209419331414198</v>
      </c>
    </row>
    <row r="92" spans="1:9" x14ac:dyDescent="0.25">
      <c r="A92" s="451" t="s">
        <v>518</v>
      </c>
      <c r="B92" s="15">
        <v>23.270284059160321</v>
      </c>
      <c r="C92" s="15">
        <v>20.790603885534122</v>
      </c>
      <c r="D92" s="15">
        <v>22.136378904937857</v>
      </c>
      <c r="E92" s="15">
        <v>46.926436009405442</v>
      </c>
      <c r="F92" s="15">
        <v>28.181385420985549</v>
      </c>
      <c r="G92" s="15">
        <v>20.073401821225104</v>
      </c>
      <c r="H92" s="15">
        <v>21.853431659060103</v>
      </c>
      <c r="I92" s="21">
        <v>16.695061743747903</v>
      </c>
    </row>
    <row r="93" spans="1:9" x14ac:dyDescent="0.25">
      <c r="A93" s="451" t="s">
        <v>519</v>
      </c>
      <c r="B93" s="15">
        <v>21.973623531979111</v>
      </c>
      <c r="C93" s="15">
        <v>22.398442565525585</v>
      </c>
      <c r="D93" s="15">
        <v>25.757365725485172</v>
      </c>
      <c r="E93" s="15">
        <v>41.089377336339652</v>
      </c>
      <c r="F93" s="15">
        <v>26.731673398614099</v>
      </c>
      <c r="G93" s="15">
        <v>7.9684667511660825</v>
      </c>
      <c r="H93" s="15">
        <v>25.653206650831358</v>
      </c>
      <c r="I93" s="21">
        <v>20.110847189231986</v>
      </c>
    </row>
    <row r="94" spans="1:9" x14ac:dyDescent="0.25">
      <c r="A94" s="451" t="s">
        <v>520</v>
      </c>
      <c r="B94" s="15">
        <v>23.037717205545938</v>
      </c>
      <c r="C94" s="15">
        <v>25.21060970605501</v>
      </c>
      <c r="D94" s="15">
        <v>23.735805481421124</v>
      </c>
      <c r="E94" s="15">
        <v>25.122294347522896</v>
      </c>
      <c r="F94" s="15">
        <v>28.739140640517856</v>
      </c>
      <c r="G94" s="15">
        <v>23.931631337438166</v>
      </c>
      <c r="H94" s="15">
        <v>3.0041371259849279</v>
      </c>
      <c r="I94" s="21">
        <v>26.237446998437854</v>
      </c>
    </row>
    <row r="95" spans="1:9" x14ac:dyDescent="0.25">
      <c r="A95" s="451" t="s">
        <v>521</v>
      </c>
      <c r="B95" s="15">
        <v>20.250952767847195</v>
      </c>
      <c r="C95" s="15">
        <v>17.368325728318585</v>
      </c>
      <c r="D95" s="15">
        <v>34.825077245091201</v>
      </c>
      <c r="E95" s="15">
        <v>34.177215189873415</v>
      </c>
      <c r="F95" s="15">
        <v>20.194614678203738</v>
      </c>
      <c r="G95" s="15">
        <v>21.03993848720803</v>
      </c>
      <c r="H95" s="15">
        <v>7.4829921281018397</v>
      </c>
      <c r="I95" s="21">
        <v>26.952340587382572</v>
      </c>
    </row>
    <row r="96" spans="1:9" x14ac:dyDescent="0.25">
      <c r="A96" s="451" t="s">
        <v>522</v>
      </c>
      <c r="B96" s="15">
        <v>24.894751613808587</v>
      </c>
      <c r="C96" s="15">
        <v>21.435587987650855</v>
      </c>
      <c r="D96" s="15">
        <v>21.712869947185411</v>
      </c>
      <c r="E96" s="15">
        <v>40.245658225013166</v>
      </c>
      <c r="F96" s="15">
        <v>23.982416537958891</v>
      </c>
      <c r="G96" s="15">
        <v>27.078531543305218</v>
      </c>
      <c r="H96" s="15">
        <v>23.696326223809077</v>
      </c>
      <c r="I96" s="21">
        <v>17.438692098092641</v>
      </c>
    </row>
    <row r="97" spans="1:9" x14ac:dyDescent="0.25">
      <c r="A97" s="451" t="s">
        <v>523</v>
      </c>
      <c r="B97" s="15">
        <v>20.19563907410561</v>
      </c>
      <c r="C97" s="15">
        <v>23.567775128705605</v>
      </c>
      <c r="D97" s="15">
        <v>26.505902532539604</v>
      </c>
      <c r="E97" s="15">
        <v>31.157299969730602</v>
      </c>
      <c r="F97" s="15">
        <v>28.040606505680593</v>
      </c>
      <c r="G97" s="15">
        <v>25.801615620545164</v>
      </c>
      <c r="H97" s="15">
        <v>31.394182547642931</v>
      </c>
      <c r="I97" s="21">
        <v>24.82447342026078</v>
      </c>
    </row>
    <row r="98" spans="1:9" x14ac:dyDescent="0.25">
      <c r="A98" s="451" t="s">
        <v>524</v>
      </c>
      <c r="B98" s="15">
        <v>23.186596496490754</v>
      </c>
      <c r="C98" s="15">
        <v>23.543917383881741</v>
      </c>
      <c r="D98" s="15">
        <v>16.107488284960393</v>
      </c>
      <c r="E98" s="15">
        <v>35.260797546523712</v>
      </c>
      <c r="F98" s="15">
        <v>26.099859200693164</v>
      </c>
      <c r="G98" s="15">
        <v>29.394562980613021</v>
      </c>
      <c r="H98" s="15">
        <v>18.186470166820182</v>
      </c>
      <c r="I98" s="21">
        <v>17.899907890696962</v>
      </c>
    </row>
    <row r="99" spans="1:9" x14ac:dyDescent="0.25">
      <c r="A99" s="451" t="s">
        <v>525</v>
      </c>
      <c r="B99" s="15">
        <v>17.788323447651926</v>
      </c>
      <c r="C99" s="15">
        <v>24.609612276552049</v>
      </c>
      <c r="D99" s="15">
        <v>29.664179104477611</v>
      </c>
      <c r="E99" s="15">
        <v>26.239339019189767</v>
      </c>
      <c r="F99" s="15">
        <v>14.754540535926076</v>
      </c>
      <c r="G99" s="15">
        <v>13.497360922874771</v>
      </c>
      <c r="H99" s="15">
        <v>19.907728089927225</v>
      </c>
      <c r="I99" s="21">
        <v>15.278976497001755</v>
      </c>
    </row>
    <row r="100" spans="1:9" x14ac:dyDescent="0.25">
      <c r="A100" s="451" t="s">
        <v>526</v>
      </c>
      <c r="B100" s="15">
        <v>20.768753874767516</v>
      </c>
      <c r="C100" s="15">
        <v>26.561362839968734</v>
      </c>
      <c r="D100" s="15">
        <v>23.568056958873363</v>
      </c>
      <c r="E100" s="15">
        <v>28.712311855081925</v>
      </c>
      <c r="F100" s="15">
        <v>21.714175384399354</v>
      </c>
      <c r="G100" s="15">
        <v>20.850593273888929</v>
      </c>
      <c r="H100" s="15">
        <v>17.734426956328974</v>
      </c>
      <c r="I100" s="21">
        <v>29.638661050764796</v>
      </c>
    </row>
    <row r="101" spans="1:9" x14ac:dyDescent="0.25">
      <c r="A101" s="451" t="s">
        <v>527</v>
      </c>
      <c r="B101" s="15">
        <v>20.386309207176893</v>
      </c>
      <c r="C101" s="15">
        <v>19.927107090972875</v>
      </c>
      <c r="D101" s="15">
        <v>18.527785093494863</v>
      </c>
      <c r="E101" s="15">
        <v>45.56228601527522</v>
      </c>
      <c r="F101" s="15">
        <v>32.20190780684139</v>
      </c>
      <c r="G101" s="15">
        <v>17.041275333792676</v>
      </c>
      <c r="H101" s="15">
        <v>17.391462074779398</v>
      </c>
      <c r="I101" s="21">
        <v>15.98880128617067</v>
      </c>
    </row>
    <row r="102" spans="1:9" x14ac:dyDescent="0.25">
      <c r="A102" s="451" t="s">
        <v>528</v>
      </c>
      <c r="B102" s="15">
        <v>32.394406311412375</v>
      </c>
      <c r="C102" s="15">
        <v>27.470023639315315</v>
      </c>
      <c r="D102" s="15">
        <v>24.170017761369238</v>
      </c>
      <c r="E102" s="15">
        <v>24.816800422432564</v>
      </c>
      <c r="F102" s="15">
        <v>24.195959036811516</v>
      </c>
      <c r="G102" s="15">
        <v>31.857182396900086</v>
      </c>
      <c r="H102" s="15">
        <v>22.345350315415796</v>
      </c>
      <c r="I102" s="21">
        <v>28.807176608860424</v>
      </c>
    </row>
    <row r="103" spans="1:9" x14ac:dyDescent="0.25">
      <c r="A103" s="451" t="s">
        <v>529</v>
      </c>
      <c r="B103" s="15">
        <v>24.354343318517653</v>
      </c>
      <c r="C103" s="15">
        <v>18.302394722562813</v>
      </c>
      <c r="D103" s="15">
        <v>26.99688030342196</v>
      </c>
      <c r="E103" s="15">
        <v>25.738822657658638</v>
      </c>
      <c r="F103" s="15">
        <v>34.471261755883454</v>
      </c>
      <c r="G103" s="15">
        <v>23.263629298709425</v>
      </c>
      <c r="H103" s="15">
        <v>23.368328456963646</v>
      </c>
      <c r="I103" s="21">
        <v>18.727171896812195</v>
      </c>
    </row>
    <row r="104" spans="1:9" x14ac:dyDescent="0.25">
      <c r="A104" s="451" t="s">
        <v>530</v>
      </c>
      <c r="B104" s="15">
        <v>19.425648648242603</v>
      </c>
      <c r="C104" s="15">
        <v>16.106912404317811</v>
      </c>
      <c r="D104" s="15">
        <v>27.626413444160825</v>
      </c>
      <c r="E104" s="15">
        <v>26.119174667082095</v>
      </c>
      <c r="F104" s="15">
        <v>25.003754491162354</v>
      </c>
      <c r="G104" s="15">
        <v>27.74497351520364</v>
      </c>
      <c r="H104" s="15">
        <v>17.615520614804616</v>
      </c>
      <c r="I104" s="21">
        <v>20.62664657710112</v>
      </c>
    </row>
    <row r="105" spans="1:9" x14ac:dyDescent="0.25">
      <c r="A105" s="451" t="s">
        <v>531</v>
      </c>
      <c r="B105" s="15">
        <v>22.323937500343437</v>
      </c>
      <c r="C105" s="15">
        <v>15.256677568086067</v>
      </c>
      <c r="D105" s="15">
        <v>26.517894127432335</v>
      </c>
      <c r="E105" s="15">
        <v>31.849608515701927</v>
      </c>
      <c r="F105" s="15">
        <v>13.00157233967894</v>
      </c>
      <c r="G105" s="15">
        <v>21.813221046315714</v>
      </c>
      <c r="H105" s="15">
        <v>0</v>
      </c>
      <c r="I105" s="21">
        <v>66.855524079320119</v>
      </c>
    </row>
    <row r="106" spans="1:9" x14ac:dyDescent="0.25">
      <c r="A106" s="451" t="s">
        <v>532</v>
      </c>
      <c r="B106" s="15">
        <v>18.688999855514737</v>
      </c>
      <c r="C106" s="15">
        <v>17.869052570743047</v>
      </c>
      <c r="D106" s="15">
        <v>20.203461154068695</v>
      </c>
      <c r="E106" s="15">
        <v>23.894033648109541</v>
      </c>
      <c r="F106" s="15">
        <v>20.363046043022734</v>
      </c>
      <c r="G106" s="15">
        <v>27.108103369858384</v>
      </c>
      <c r="H106" s="15">
        <v>0</v>
      </c>
      <c r="I106" s="21">
        <v>0</v>
      </c>
    </row>
    <row r="107" spans="1:9" ht="15.75" thickBot="1" x14ac:dyDescent="0.3">
      <c r="A107" s="453" t="s">
        <v>533</v>
      </c>
      <c r="B107" s="23">
        <v>22.722312998462794</v>
      </c>
      <c r="C107" s="23">
        <v>19.628538441162785</v>
      </c>
      <c r="D107" s="257">
        <v>29.805539264964775</v>
      </c>
      <c r="E107" s="257">
        <v>18.513887955982103</v>
      </c>
      <c r="F107" s="23">
        <v>22.981404602492677</v>
      </c>
      <c r="G107" s="23">
        <v>27.013583449416164</v>
      </c>
      <c r="H107" s="23">
        <v>4.004010088326087</v>
      </c>
      <c r="I107" s="29">
        <v>11.416208104923548</v>
      </c>
    </row>
    <row r="109" spans="1:9" x14ac:dyDescent="0.25">
      <c r="A109" s="605" t="s">
        <v>380</v>
      </c>
      <c r="B109" s="605"/>
      <c r="C109" s="605"/>
      <c r="D109" s="605"/>
      <c r="E109" s="605"/>
      <c r="F109" s="605"/>
      <c r="G109" s="605"/>
      <c r="H109" s="605"/>
      <c r="I109" s="605"/>
    </row>
    <row r="110" spans="1:9" ht="24" customHeight="1" x14ac:dyDescent="0.25">
      <c r="A110" s="605"/>
      <c r="B110" s="605"/>
      <c r="C110" s="605"/>
      <c r="D110" s="605"/>
      <c r="E110" s="605"/>
      <c r="F110" s="605"/>
      <c r="G110" s="605"/>
      <c r="H110" s="605"/>
      <c r="I110" s="605"/>
    </row>
    <row r="111" spans="1:9" x14ac:dyDescent="0.25">
      <c r="A111" t="s">
        <v>119</v>
      </c>
      <c r="B111" s="30"/>
      <c r="C111" s="30"/>
      <c r="D111" s="30"/>
      <c r="E111" s="30"/>
      <c r="F111" s="30"/>
      <c r="G111" s="30"/>
      <c r="H111" s="30"/>
      <c r="I111" s="30"/>
    </row>
  </sheetData>
  <mergeCells count="7">
    <mergeCell ref="A109:I110"/>
    <mergeCell ref="A1:F1"/>
    <mergeCell ref="A5:A6"/>
    <mergeCell ref="B5:C5"/>
    <mergeCell ref="D5:E5"/>
    <mergeCell ref="F5:G5"/>
    <mergeCell ref="H5:I5"/>
  </mergeCells>
  <hyperlinks>
    <hyperlink ref="A2" location="'Appendix Table Menu'!A1" display="'Appendix Table Menu'!A1" xr:uid="{9868E002-01FA-422C-96CB-C860EE26DC92}"/>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224FC-2487-4783-9450-65E59E867413}">
  <sheetPr>
    <tabColor rgb="FFC65911"/>
  </sheetPr>
  <dimension ref="A1:O111"/>
  <sheetViews>
    <sheetView topLeftCell="A99" workbookViewId="0">
      <selection activeCell="G2" sqref="G2"/>
    </sheetView>
  </sheetViews>
  <sheetFormatPr defaultColWidth="9.140625" defaultRowHeight="15" x14ac:dyDescent="0.25"/>
  <cols>
    <col min="1" max="1" width="50.85546875" customWidth="1"/>
    <col min="2" max="13" width="13.42578125" customWidth="1"/>
  </cols>
  <sheetData>
    <row r="1" spans="1:15" ht="21" x14ac:dyDescent="0.35">
      <c r="A1" s="606" t="s">
        <v>534</v>
      </c>
      <c r="B1" s="606"/>
      <c r="C1" s="606"/>
      <c r="D1" s="606"/>
      <c r="E1" s="606"/>
      <c r="F1" s="606"/>
    </row>
    <row r="2" spans="1:15" x14ac:dyDescent="0.25">
      <c r="A2" s="370" t="s">
        <v>71</v>
      </c>
    </row>
    <row r="3" spans="1:15" x14ac:dyDescent="0.25">
      <c r="A3" s="184"/>
    </row>
    <row r="4" spans="1:15" ht="15.75" thickBot="1" x14ac:dyDescent="0.3">
      <c r="A4" t="s">
        <v>106</v>
      </c>
    </row>
    <row r="5" spans="1:15" x14ac:dyDescent="0.25">
      <c r="A5" s="697" t="s">
        <v>191</v>
      </c>
      <c r="B5" s="701" t="s">
        <v>371</v>
      </c>
      <c r="C5" s="701"/>
      <c r="D5" s="701" t="s">
        <v>312</v>
      </c>
      <c r="E5" s="701"/>
      <c r="F5" s="701" t="s">
        <v>313</v>
      </c>
      <c r="G5" s="701"/>
      <c r="H5" s="701" t="s">
        <v>314</v>
      </c>
      <c r="I5" s="701"/>
      <c r="J5" s="701" t="s">
        <v>173</v>
      </c>
      <c r="K5" s="701"/>
      <c r="L5" s="699" t="s">
        <v>382</v>
      </c>
      <c r="M5" s="700"/>
    </row>
    <row r="6" spans="1:15" ht="30" x14ac:dyDescent="0.25">
      <c r="A6" s="702"/>
      <c r="B6" s="440" t="s">
        <v>210</v>
      </c>
      <c r="C6" s="440" t="s">
        <v>211</v>
      </c>
      <c r="D6" s="440" t="s">
        <v>210</v>
      </c>
      <c r="E6" s="440" t="s">
        <v>211</v>
      </c>
      <c r="F6" s="440" t="s">
        <v>210</v>
      </c>
      <c r="G6" s="440" t="s">
        <v>211</v>
      </c>
      <c r="H6" s="440" t="s">
        <v>210</v>
      </c>
      <c r="I6" s="440" t="s">
        <v>211</v>
      </c>
      <c r="J6" s="440" t="s">
        <v>210</v>
      </c>
      <c r="K6" s="440" t="s">
        <v>211</v>
      </c>
      <c r="L6" s="440" t="s">
        <v>210</v>
      </c>
      <c r="M6" s="441" t="s">
        <v>211</v>
      </c>
    </row>
    <row r="7" spans="1:15" x14ac:dyDescent="0.25">
      <c r="A7" s="449" t="s">
        <v>316</v>
      </c>
      <c r="B7" s="356">
        <v>9.9924612586023525</v>
      </c>
      <c r="C7" s="356">
        <v>74.766768347150091</v>
      </c>
      <c r="D7" s="356">
        <v>31.89113054892746</v>
      </c>
      <c r="E7" s="356">
        <v>51.563416613201198</v>
      </c>
      <c r="F7" s="356">
        <v>46.788655732861315</v>
      </c>
      <c r="G7" s="356">
        <v>19.554096041390746</v>
      </c>
      <c r="H7" s="356">
        <v>29.574094523074145</v>
      </c>
      <c r="I7" s="356">
        <v>4.851503879152216</v>
      </c>
      <c r="J7" s="356">
        <v>7.3707394524081771</v>
      </c>
      <c r="K7" s="521">
        <v>0.31794029313072941</v>
      </c>
      <c r="L7" s="522">
        <v>22.426354542467724</v>
      </c>
      <c r="M7" s="522">
        <v>23.899154630808191</v>
      </c>
      <c r="O7" s="113"/>
    </row>
    <row r="8" spans="1:15" x14ac:dyDescent="0.25">
      <c r="A8" s="451" t="s">
        <v>434</v>
      </c>
      <c r="B8" s="15">
        <v>14.962451973454419</v>
      </c>
      <c r="C8" s="15">
        <v>70.345791128187216</v>
      </c>
      <c r="D8" s="15">
        <v>48.451803984921916</v>
      </c>
      <c r="E8" s="15">
        <v>32.305690181296001</v>
      </c>
      <c r="F8" s="15">
        <v>40.133086069597468</v>
      </c>
      <c r="G8" s="15">
        <v>2.8362604996181955</v>
      </c>
      <c r="H8" s="15">
        <v>5.6337294142172194</v>
      </c>
      <c r="I8" s="15">
        <v>0.60454450698353135</v>
      </c>
      <c r="J8" s="15">
        <v>1.4106454523087018</v>
      </c>
      <c r="K8" s="119">
        <v>0</v>
      </c>
      <c r="L8" s="523">
        <v>24.061410071335995</v>
      </c>
      <c r="M8" s="523">
        <v>25.233132777678264</v>
      </c>
    </row>
    <row r="9" spans="1:15" x14ac:dyDescent="0.25">
      <c r="A9" s="451" t="s">
        <v>435</v>
      </c>
      <c r="B9" s="15">
        <v>9.3594515280619159</v>
      </c>
      <c r="C9" s="15">
        <v>79.551500079503995</v>
      </c>
      <c r="D9" s="15">
        <v>36.326286670188587</v>
      </c>
      <c r="E9" s="15">
        <v>37.914234695686829</v>
      </c>
      <c r="F9" s="15">
        <v>44.419817419773509</v>
      </c>
      <c r="G9" s="15">
        <v>8.5776600260550087</v>
      </c>
      <c r="H9" s="15">
        <v>20.307285129235975</v>
      </c>
      <c r="I9" s="15">
        <v>0.56813924571561192</v>
      </c>
      <c r="J9" s="15">
        <v>0.49601705772780974</v>
      </c>
      <c r="K9" s="119">
        <v>0</v>
      </c>
      <c r="L9" s="523">
        <v>19.762674614435841</v>
      </c>
      <c r="M9" s="523">
        <v>22.684241753844525</v>
      </c>
    </row>
    <row r="10" spans="1:15" x14ac:dyDescent="0.25">
      <c r="A10" s="451" t="s">
        <v>436</v>
      </c>
      <c r="B10" s="15">
        <v>9.8481936014628868</v>
      </c>
      <c r="C10" s="15">
        <v>75.139884586501367</v>
      </c>
      <c r="D10" s="15">
        <v>53.55526537855522</v>
      </c>
      <c r="E10" s="15">
        <v>25.83327425614193</v>
      </c>
      <c r="F10" s="15">
        <v>46.530011325028312</v>
      </c>
      <c r="G10" s="15">
        <v>2.8878822197055491</v>
      </c>
      <c r="H10" s="15">
        <v>14.069629528903393</v>
      </c>
      <c r="I10" s="15">
        <v>0</v>
      </c>
      <c r="J10" s="15">
        <v>0.36295036442748801</v>
      </c>
      <c r="K10" s="119">
        <v>0</v>
      </c>
      <c r="L10" s="523">
        <v>22.831641319857628</v>
      </c>
      <c r="M10" s="523">
        <v>21.794742243074996</v>
      </c>
    </row>
    <row r="11" spans="1:15" x14ac:dyDescent="0.25">
      <c r="A11" s="451" t="s">
        <v>437</v>
      </c>
      <c r="B11" s="15">
        <v>11.598909702487967</v>
      </c>
      <c r="C11" s="15">
        <v>67.320071913240156</v>
      </c>
      <c r="D11" s="15">
        <v>30.441475617131232</v>
      </c>
      <c r="E11" s="15">
        <v>44.361977019077464</v>
      </c>
      <c r="F11" s="15">
        <v>53.245425738526023</v>
      </c>
      <c r="G11" s="15">
        <v>11.959521619135234</v>
      </c>
      <c r="H11" s="15">
        <v>23.906678865507779</v>
      </c>
      <c r="I11" s="15">
        <v>2.6989935956084175</v>
      </c>
      <c r="J11" s="15">
        <v>0.71198636621851918</v>
      </c>
      <c r="K11" s="119">
        <v>0</v>
      </c>
      <c r="L11" s="523">
        <v>22.63056467466566</v>
      </c>
      <c r="M11" s="523">
        <v>21.89264305704851</v>
      </c>
    </row>
    <row r="12" spans="1:15" x14ac:dyDescent="0.25">
      <c r="A12" s="451" t="s">
        <v>438</v>
      </c>
      <c r="B12" s="15">
        <v>6.5709828618606165</v>
      </c>
      <c r="C12" s="15">
        <v>77.743163668192324</v>
      </c>
      <c r="D12" s="15">
        <v>30.286719624344492</v>
      </c>
      <c r="E12" s="15">
        <v>56.561345214487844</v>
      </c>
      <c r="F12" s="15">
        <v>60.396868578871974</v>
      </c>
      <c r="G12" s="15">
        <v>15.61091818708411</v>
      </c>
      <c r="H12" s="15">
        <v>29.649514803778281</v>
      </c>
      <c r="I12" s="15">
        <v>1.9729013133091986</v>
      </c>
      <c r="J12" s="15">
        <v>3.5766584966784642</v>
      </c>
      <c r="K12" s="119">
        <v>3.2779853314839257E-2</v>
      </c>
      <c r="L12" s="523">
        <v>24.852130528525105</v>
      </c>
      <c r="M12" s="523">
        <v>23.521362512739472</v>
      </c>
    </row>
    <row r="13" spans="1:15" x14ac:dyDescent="0.25">
      <c r="A13" s="451" t="s">
        <v>439</v>
      </c>
      <c r="B13" s="15">
        <v>13.119040976155153</v>
      </c>
      <c r="C13" s="15">
        <v>67.716697157788204</v>
      </c>
      <c r="D13" s="15">
        <v>54.664441321152502</v>
      </c>
      <c r="E13" s="15">
        <v>29.806194157213127</v>
      </c>
      <c r="F13" s="15">
        <v>40.941892575223648</v>
      </c>
      <c r="G13" s="15">
        <v>9.0775621566869926</v>
      </c>
      <c r="H13" s="15">
        <v>6.2644130123447024</v>
      </c>
      <c r="I13" s="15">
        <v>0</v>
      </c>
      <c r="J13" s="15">
        <v>0</v>
      </c>
      <c r="K13" s="119">
        <v>0</v>
      </c>
      <c r="L13" s="523">
        <v>23.696351474947715</v>
      </c>
      <c r="M13" s="523">
        <v>24.472791960349941</v>
      </c>
    </row>
    <row r="14" spans="1:15" x14ac:dyDescent="0.25">
      <c r="A14" s="451" t="s">
        <v>440</v>
      </c>
      <c r="B14" s="15">
        <v>9.4227055130291024</v>
      </c>
      <c r="C14" s="15">
        <v>80.74352546390017</v>
      </c>
      <c r="D14" s="15">
        <v>21.697304010075374</v>
      </c>
      <c r="E14" s="15">
        <v>70.943488790054502</v>
      </c>
      <c r="F14" s="15">
        <v>61.387263296678704</v>
      </c>
      <c r="G14" s="15">
        <v>19.437981266853082</v>
      </c>
      <c r="H14" s="15">
        <v>36.698926950080093</v>
      </c>
      <c r="I14" s="15">
        <v>1.8478291434367622</v>
      </c>
      <c r="J14" s="15">
        <v>2.7056998776850283</v>
      </c>
      <c r="K14" s="119">
        <v>0</v>
      </c>
      <c r="L14" s="523">
        <v>23.829350667210601</v>
      </c>
      <c r="M14" s="523">
        <v>22.348488554324732</v>
      </c>
    </row>
    <row r="15" spans="1:15" x14ac:dyDescent="0.25">
      <c r="A15" s="451" t="s">
        <v>441</v>
      </c>
      <c r="B15" s="15">
        <v>9.5615556106019319</v>
      </c>
      <c r="C15" s="15">
        <v>84.206093633886553</v>
      </c>
      <c r="D15" s="15">
        <v>48.244269490698812</v>
      </c>
      <c r="E15" s="15">
        <v>36.647390789382008</v>
      </c>
      <c r="F15" s="15">
        <v>47.421196787521467</v>
      </c>
      <c r="G15" s="15">
        <v>8.0404809433173945</v>
      </c>
      <c r="H15" s="15">
        <v>28.209926423680514</v>
      </c>
      <c r="I15" s="15">
        <v>1.3141666312252795</v>
      </c>
      <c r="J15" s="15">
        <v>3.7383177570093453</v>
      </c>
      <c r="K15" s="119">
        <v>0</v>
      </c>
      <c r="L15" s="523">
        <v>29.505889849634041</v>
      </c>
      <c r="M15" s="523">
        <v>26.159605632306999</v>
      </c>
    </row>
    <row r="16" spans="1:15" x14ac:dyDescent="0.25">
      <c r="A16" s="451" t="s">
        <v>442</v>
      </c>
      <c r="B16" s="15">
        <v>6.4864061748079722</v>
      </c>
      <c r="C16" s="15">
        <v>75.722956377128853</v>
      </c>
      <c r="D16" s="15">
        <v>26.221364753687642</v>
      </c>
      <c r="E16" s="15">
        <v>57.948852221223135</v>
      </c>
      <c r="F16" s="15">
        <v>56.960220306531859</v>
      </c>
      <c r="G16" s="15">
        <v>24.65616040729067</v>
      </c>
      <c r="H16" s="15">
        <v>34.484986898275416</v>
      </c>
      <c r="I16" s="15">
        <v>1.9869393802969042</v>
      </c>
      <c r="J16" s="15">
        <v>3.5329465784675391</v>
      </c>
      <c r="K16" s="119">
        <v>0</v>
      </c>
      <c r="L16" s="523">
        <v>22.559687884432101</v>
      </c>
      <c r="M16" s="523">
        <v>25.965673879790703</v>
      </c>
    </row>
    <row r="17" spans="1:13" x14ac:dyDescent="0.25">
      <c r="A17" s="451" t="s">
        <v>443</v>
      </c>
      <c r="B17" s="15">
        <v>9.8690325306294895</v>
      </c>
      <c r="C17" s="15">
        <v>72.965779467680619</v>
      </c>
      <c r="D17" s="15">
        <v>42.997139527492315</v>
      </c>
      <c r="E17" s="15">
        <v>37.721156902214219</v>
      </c>
      <c r="F17" s="15">
        <v>44.135332898645224</v>
      </c>
      <c r="G17" s="15">
        <v>8.2300949069042968</v>
      </c>
      <c r="H17" s="15">
        <v>7.0604458745116059</v>
      </c>
      <c r="I17" s="15">
        <v>1.7926913353252125</v>
      </c>
      <c r="J17" s="15">
        <v>0.91774772288158979</v>
      </c>
      <c r="K17" s="119">
        <v>0</v>
      </c>
      <c r="L17" s="523">
        <v>19.669971273677618</v>
      </c>
      <c r="M17" s="523">
        <v>27.989805395364908</v>
      </c>
    </row>
    <row r="18" spans="1:13" x14ac:dyDescent="0.25">
      <c r="A18" s="451" t="s">
        <v>444</v>
      </c>
      <c r="B18" s="15">
        <v>14.437578022026395</v>
      </c>
      <c r="C18" s="15">
        <v>66.694585185096955</v>
      </c>
      <c r="D18" s="15">
        <v>44.940684648819186</v>
      </c>
      <c r="E18" s="15">
        <v>32.937228500978804</v>
      </c>
      <c r="F18" s="15">
        <v>37.560691238978308</v>
      </c>
      <c r="G18" s="15">
        <v>3.2186548297550064</v>
      </c>
      <c r="H18" s="15">
        <v>6.3445691657447068</v>
      </c>
      <c r="I18" s="15">
        <v>1.1731605427442688</v>
      </c>
      <c r="J18" s="15">
        <v>2.9788470027796508</v>
      </c>
      <c r="K18" s="119">
        <v>0</v>
      </c>
      <c r="L18" s="523">
        <v>20.893273197572711</v>
      </c>
      <c r="M18" s="523">
        <v>23.65410258810806</v>
      </c>
    </row>
    <row r="19" spans="1:13" x14ac:dyDescent="0.25">
      <c r="A19" s="451" t="s">
        <v>445</v>
      </c>
      <c r="B19" s="15">
        <v>18.206111168102971</v>
      </c>
      <c r="C19" s="15">
        <v>71.290488813732239</v>
      </c>
      <c r="D19" s="15">
        <v>37.721836471644693</v>
      </c>
      <c r="E19" s="15">
        <v>48.739904465123487</v>
      </c>
      <c r="F19" s="15">
        <v>53.078525976054159</v>
      </c>
      <c r="G19" s="15">
        <v>4.1912008445368469</v>
      </c>
      <c r="H19" s="15">
        <v>20.577458270746192</v>
      </c>
      <c r="I19" s="15">
        <v>0.79900946911911785</v>
      </c>
      <c r="J19" s="15">
        <v>1.7193671582612826</v>
      </c>
      <c r="K19" s="119">
        <v>0</v>
      </c>
      <c r="L19" s="523">
        <v>26.497922512498111</v>
      </c>
      <c r="M19" s="523">
        <v>19.825245521013425</v>
      </c>
    </row>
    <row r="20" spans="1:13" x14ac:dyDescent="0.25">
      <c r="A20" s="451" t="s">
        <v>446</v>
      </c>
      <c r="B20" s="15">
        <v>16.91506744879014</v>
      </c>
      <c r="C20" s="15">
        <v>62.095228127855741</v>
      </c>
      <c r="D20" s="15">
        <v>17.786424703440204</v>
      </c>
      <c r="E20" s="15">
        <v>52.130739836095039</v>
      </c>
      <c r="F20" s="15">
        <v>39.410076092179622</v>
      </c>
      <c r="G20" s="15">
        <v>38.327666246735518</v>
      </c>
      <c r="H20" s="15">
        <v>43.668394055966743</v>
      </c>
      <c r="I20" s="15">
        <v>10.128946909476648</v>
      </c>
      <c r="J20" s="15">
        <v>10.451185801790484</v>
      </c>
      <c r="K20" s="119">
        <v>0.23997282499516034</v>
      </c>
      <c r="L20" s="523">
        <v>22.526741370408882</v>
      </c>
      <c r="M20" s="523">
        <v>23.890306543392256</v>
      </c>
    </row>
    <row r="21" spans="1:13" x14ac:dyDescent="0.25">
      <c r="A21" s="451" t="s">
        <v>447</v>
      </c>
      <c r="B21" s="15">
        <v>11.009474028095394</v>
      </c>
      <c r="C21" s="15">
        <v>63.11118370902755</v>
      </c>
      <c r="D21" s="15">
        <v>17.13097476214892</v>
      </c>
      <c r="E21" s="15">
        <v>55.540363470631803</v>
      </c>
      <c r="F21" s="15">
        <v>45.991494723578519</v>
      </c>
      <c r="G21" s="15">
        <v>27.035753661994015</v>
      </c>
      <c r="H21" s="15">
        <v>37.162429192464764</v>
      </c>
      <c r="I21" s="15">
        <v>7.9304439467790813</v>
      </c>
      <c r="J21" s="15">
        <v>11.35476118954641</v>
      </c>
      <c r="K21" s="119">
        <v>0.27497284931949995</v>
      </c>
      <c r="L21" s="523">
        <v>21.144705974691934</v>
      </c>
      <c r="M21" s="523">
        <v>23.283071851535315</v>
      </c>
    </row>
    <row r="22" spans="1:13" x14ac:dyDescent="0.25">
      <c r="A22" s="451" t="s">
        <v>448</v>
      </c>
      <c r="B22" s="15">
        <v>9.6635960072874703</v>
      </c>
      <c r="C22" s="15">
        <v>77.293371994560061</v>
      </c>
      <c r="D22" s="15">
        <v>47.100695395061052</v>
      </c>
      <c r="E22" s="15">
        <v>32.17160378908175</v>
      </c>
      <c r="F22" s="15">
        <v>35.539544784673325</v>
      </c>
      <c r="G22" s="15">
        <v>5.1285410185033564</v>
      </c>
      <c r="H22" s="15">
        <v>6.3415289533790133</v>
      </c>
      <c r="I22" s="15">
        <v>2.2141609566035201</v>
      </c>
      <c r="J22" s="15">
        <v>1.3658808537750877</v>
      </c>
      <c r="K22" s="119">
        <v>0</v>
      </c>
      <c r="L22" s="523">
        <v>20.506774214624702</v>
      </c>
      <c r="M22" s="523">
        <v>26.290842782387635</v>
      </c>
    </row>
    <row r="23" spans="1:13" x14ac:dyDescent="0.25">
      <c r="A23" s="451" t="s">
        <v>449</v>
      </c>
      <c r="B23" s="15">
        <v>9.9649327878433667</v>
      </c>
      <c r="C23" s="15">
        <v>77.800506526397811</v>
      </c>
      <c r="D23" s="15">
        <v>21.727653377025305</v>
      </c>
      <c r="E23" s="15">
        <v>68.550882941926091</v>
      </c>
      <c r="F23" s="15">
        <v>55.909360189573462</v>
      </c>
      <c r="G23" s="15">
        <v>21.415876777251185</v>
      </c>
      <c r="H23" s="15">
        <v>33.296698045587043</v>
      </c>
      <c r="I23" s="15">
        <v>1.1611793376977111</v>
      </c>
      <c r="J23" s="15">
        <v>3.8753159224936815</v>
      </c>
      <c r="K23" s="119">
        <v>0</v>
      </c>
      <c r="L23" s="523">
        <v>26.427560169891457</v>
      </c>
      <c r="M23" s="523">
        <v>26.674961030789252</v>
      </c>
    </row>
    <row r="24" spans="1:13" x14ac:dyDescent="0.25">
      <c r="A24" s="451" t="s">
        <v>450</v>
      </c>
      <c r="B24" s="15">
        <v>4.2956629662828378</v>
      </c>
      <c r="C24" s="15">
        <v>81.569330483348267</v>
      </c>
      <c r="D24" s="15">
        <v>33.866450930362809</v>
      </c>
      <c r="E24" s="15">
        <v>51.067272387827487</v>
      </c>
      <c r="F24" s="15">
        <v>60.604139044215131</v>
      </c>
      <c r="G24" s="15">
        <v>11.22960742491497</v>
      </c>
      <c r="H24" s="15">
        <v>27.700863803100223</v>
      </c>
      <c r="I24" s="15">
        <v>2.9424525697156154</v>
      </c>
      <c r="J24" s="15">
        <v>2.9337360770247312</v>
      </c>
      <c r="K24" s="119">
        <v>0</v>
      </c>
      <c r="L24" s="523">
        <v>24.437382840301932</v>
      </c>
      <c r="M24" s="523">
        <v>22.785368445322131</v>
      </c>
    </row>
    <row r="25" spans="1:13" x14ac:dyDescent="0.25">
      <c r="A25" s="451" t="s">
        <v>451</v>
      </c>
      <c r="B25" s="15">
        <v>10.344390392945325</v>
      </c>
      <c r="C25" s="15">
        <v>73.477710155844647</v>
      </c>
      <c r="D25" s="15">
        <v>39.407914060332125</v>
      </c>
      <c r="E25" s="15">
        <v>41.002199614339816</v>
      </c>
      <c r="F25" s="15">
        <v>53.40256301229013</v>
      </c>
      <c r="G25" s="15">
        <v>8.3397001669324915</v>
      </c>
      <c r="H25" s="15">
        <v>18.840018492584001</v>
      </c>
      <c r="I25" s="15">
        <v>0.86504031576099694</v>
      </c>
      <c r="J25" s="15">
        <v>1.2469687028787826</v>
      </c>
      <c r="K25" s="119">
        <v>0</v>
      </c>
      <c r="L25" s="523">
        <v>23.187819639566921</v>
      </c>
      <c r="M25" s="523">
        <v>19.402330820678522</v>
      </c>
    </row>
    <row r="26" spans="1:13" x14ac:dyDescent="0.25">
      <c r="A26" s="451" t="s">
        <v>452</v>
      </c>
      <c r="B26" s="15">
        <v>13.908631396112439</v>
      </c>
      <c r="C26" s="15">
        <v>63.767872893096701</v>
      </c>
      <c r="D26" s="15">
        <v>55.42896612623526</v>
      </c>
      <c r="E26" s="15">
        <v>24.487186928940137</v>
      </c>
      <c r="F26" s="15">
        <v>30.72345103289425</v>
      </c>
      <c r="G26" s="15">
        <v>2.0785135433536488</v>
      </c>
      <c r="H26" s="15">
        <v>7.8113523015324464</v>
      </c>
      <c r="I26" s="15">
        <v>1.5338779991379929</v>
      </c>
      <c r="J26" s="15">
        <v>5.7870922573830041</v>
      </c>
      <c r="K26" s="119">
        <v>0</v>
      </c>
      <c r="L26" s="523">
        <v>23.914886341197843</v>
      </c>
      <c r="M26" s="523">
        <v>18.097994203741603</v>
      </c>
    </row>
    <row r="27" spans="1:13" x14ac:dyDescent="0.25">
      <c r="A27" s="451" t="s">
        <v>453</v>
      </c>
      <c r="B27" s="15">
        <v>9.7210529804817423</v>
      </c>
      <c r="C27" s="15">
        <v>72.146718157927708</v>
      </c>
      <c r="D27" s="15">
        <v>36.295924263659515</v>
      </c>
      <c r="E27" s="15">
        <v>48.035034607509388</v>
      </c>
      <c r="F27" s="15">
        <v>48.55109461750515</v>
      </c>
      <c r="G27" s="15">
        <v>14.423572569272391</v>
      </c>
      <c r="H27" s="15">
        <v>23.334057319367052</v>
      </c>
      <c r="I27" s="15">
        <v>3.0734901032865825</v>
      </c>
      <c r="J27" s="15">
        <v>4.2478814478571501</v>
      </c>
      <c r="K27" s="119">
        <v>1.5955798519133941E-2</v>
      </c>
      <c r="L27" s="523">
        <v>21.960304287192912</v>
      </c>
      <c r="M27" s="523">
        <v>23.41895255569364</v>
      </c>
    </row>
    <row r="28" spans="1:13" x14ac:dyDescent="0.25">
      <c r="A28" s="451" t="s">
        <v>454</v>
      </c>
      <c r="B28" s="15">
        <v>10.206188890356918</v>
      </c>
      <c r="C28" s="15">
        <v>73.76619628339111</v>
      </c>
      <c r="D28" s="15">
        <v>45.440022187050189</v>
      </c>
      <c r="E28" s="15">
        <v>30.263360672941403</v>
      </c>
      <c r="F28" s="15">
        <v>32.076626657690873</v>
      </c>
      <c r="G28" s="15">
        <v>3.7274487145856536</v>
      </c>
      <c r="H28" s="15">
        <v>7.1758297358348653</v>
      </c>
      <c r="I28" s="15">
        <v>0.46361545879385807</v>
      </c>
      <c r="J28" s="15">
        <v>2.001732225778972</v>
      </c>
      <c r="K28" s="119">
        <v>0</v>
      </c>
      <c r="L28" s="523">
        <v>19.106703408695825</v>
      </c>
      <c r="M28" s="523">
        <v>21.934629245765429</v>
      </c>
    </row>
    <row r="29" spans="1:13" x14ac:dyDescent="0.25">
      <c r="A29" s="451" t="s">
        <v>455</v>
      </c>
      <c r="B29" s="15">
        <v>12.153314917127071</v>
      </c>
      <c r="C29" s="15">
        <v>64.230662983425418</v>
      </c>
      <c r="D29" s="15">
        <v>45.848342666868476</v>
      </c>
      <c r="E29" s="15">
        <v>29.365824125927048</v>
      </c>
      <c r="F29" s="15">
        <v>30.307607800054932</v>
      </c>
      <c r="G29" s="15">
        <v>6.9589398516890961</v>
      </c>
      <c r="H29" s="15">
        <v>7.7848772241483051</v>
      </c>
      <c r="I29" s="15">
        <v>0.8982550643248044</v>
      </c>
      <c r="J29" s="15">
        <v>1.3227456142243705</v>
      </c>
      <c r="K29" s="119">
        <v>0</v>
      </c>
      <c r="L29" s="523">
        <v>20.070252596117889</v>
      </c>
      <c r="M29" s="523">
        <v>22.56073589434623</v>
      </c>
    </row>
    <row r="30" spans="1:13" x14ac:dyDescent="0.25">
      <c r="A30" s="451" t="s">
        <v>456</v>
      </c>
      <c r="B30" s="15">
        <v>7.6050933193790335</v>
      </c>
      <c r="C30" s="15">
        <v>81.196581196581192</v>
      </c>
      <c r="D30" s="15">
        <v>45.666690096295774</v>
      </c>
      <c r="E30" s="15">
        <v>43.656427918746047</v>
      </c>
      <c r="F30" s="15">
        <v>57.644412748916565</v>
      </c>
      <c r="G30" s="15">
        <v>17.867134785232324</v>
      </c>
      <c r="H30" s="15">
        <v>33.345851954782738</v>
      </c>
      <c r="I30" s="15">
        <v>2.666466368723476</v>
      </c>
      <c r="J30" s="15">
        <v>3.1267510926818334</v>
      </c>
      <c r="K30" s="119">
        <v>0</v>
      </c>
      <c r="L30" s="523">
        <v>28.353439240428287</v>
      </c>
      <c r="M30" s="523">
        <v>20.02507244291909</v>
      </c>
    </row>
    <row r="31" spans="1:13" x14ac:dyDescent="0.25">
      <c r="A31" s="451" t="s">
        <v>457</v>
      </c>
      <c r="B31" s="15">
        <v>11.419392523364486</v>
      </c>
      <c r="C31" s="15">
        <v>78.976830218068542</v>
      </c>
      <c r="D31" s="15">
        <v>38.460903651743344</v>
      </c>
      <c r="E31" s="15">
        <v>38.332989478027649</v>
      </c>
      <c r="F31" s="15">
        <v>45.289734706468607</v>
      </c>
      <c r="G31" s="15">
        <v>2.5200512552797685</v>
      </c>
      <c r="H31" s="15">
        <v>11.314279586036784</v>
      </c>
      <c r="I31" s="15">
        <v>0.94375033513861339</v>
      </c>
      <c r="J31" s="15">
        <v>0.29749256268593288</v>
      </c>
      <c r="K31" s="119">
        <v>0</v>
      </c>
      <c r="L31" s="523">
        <v>23.144498365851245</v>
      </c>
      <c r="M31" s="523">
        <v>25.970090125779933</v>
      </c>
    </row>
    <row r="32" spans="1:13" x14ac:dyDescent="0.25">
      <c r="A32" s="451" t="s">
        <v>458</v>
      </c>
      <c r="B32" s="15">
        <v>12.488831858228338</v>
      </c>
      <c r="C32" s="15">
        <v>70.135384156253195</v>
      </c>
      <c r="D32" s="15">
        <v>44.376681423102895</v>
      </c>
      <c r="E32" s="15">
        <v>39.190513253667177</v>
      </c>
      <c r="F32" s="15">
        <v>39.197818385120549</v>
      </c>
      <c r="G32" s="15">
        <v>4.6567651502109051</v>
      </c>
      <c r="H32" s="15">
        <v>9.7548963361250909</v>
      </c>
      <c r="I32" s="15">
        <v>1.2926056457588717</v>
      </c>
      <c r="J32" s="15">
        <v>2.080315726409923</v>
      </c>
      <c r="K32" s="119">
        <v>0</v>
      </c>
      <c r="L32" s="523">
        <v>20.487788152056986</v>
      </c>
      <c r="M32" s="523">
        <v>19.431182470937582</v>
      </c>
    </row>
    <row r="33" spans="1:13" x14ac:dyDescent="0.25">
      <c r="A33" s="451" t="s">
        <v>459</v>
      </c>
      <c r="B33" s="15">
        <v>5.979744701644826</v>
      </c>
      <c r="C33" s="15">
        <v>84.151187519976403</v>
      </c>
      <c r="D33" s="15">
        <v>34.830441903528019</v>
      </c>
      <c r="E33" s="15">
        <v>55.325440467387388</v>
      </c>
      <c r="F33" s="15">
        <v>57.27022457882525</v>
      </c>
      <c r="G33" s="15">
        <v>13.74320254504644</v>
      </c>
      <c r="H33" s="15">
        <v>27.397477993196773</v>
      </c>
      <c r="I33" s="15">
        <v>2.8085344866615434</v>
      </c>
      <c r="J33" s="15">
        <v>3.6955005937896619</v>
      </c>
      <c r="K33" s="119">
        <v>1.9555068735740685E-2</v>
      </c>
      <c r="L33" s="523">
        <v>24.406047294705164</v>
      </c>
      <c r="M33" s="523">
        <v>21.815474966850225</v>
      </c>
    </row>
    <row r="34" spans="1:13" x14ac:dyDescent="0.25">
      <c r="A34" s="451" t="s">
        <v>460</v>
      </c>
      <c r="B34" s="15">
        <v>10.620017714791851</v>
      </c>
      <c r="C34" s="15">
        <v>70.155004428697964</v>
      </c>
      <c r="D34" s="15">
        <v>45.300745481158728</v>
      </c>
      <c r="E34" s="15">
        <v>25.196582360349932</v>
      </c>
      <c r="F34" s="15">
        <v>26.036377976043774</v>
      </c>
      <c r="G34" s="15">
        <v>1.8977670429338986</v>
      </c>
      <c r="H34" s="15">
        <v>4.384593803855557</v>
      </c>
      <c r="I34" s="15">
        <v>0</v>
      </c>
      <c r="J34" s="15">
        <v>0.69220335812169675</v>
      </c>
      <c r="K34" s="119">
        <v>0</v>
      </c>
      <c r="L34" s="523">
        <v>18.747469977061126</v>
      </c>
      <c r="M34" s="523">
        <v>19.926460666576709</v>
      </c>
    </row>
    <row r="35" spans="1:13" x14ac:dyDescent="0.25">
      <c r="A35" s="451" t="s">
        <v>461</v>
      </c>
      <c r="B35" s="15">
        <v>7.2748867938534634</v>
      </c>
      <c r="C35" s="15">
        <v>83.097023235097623</v>
      </c>
      <c r="D35" s="15">
        <v>32.039014753997158</v>
      </c>
      <c r="E35" s="15">
        <v>48.496820791406876</v>
      </c>
      <c r="F35" s="15">
        <v>62.717678100263853</v>
      </c>
      <c r="G35" s="15">
        <v>15.672823218997362</v>
      </c>
      <c r="H35" s="15">
        <v>27.175770431913264</v>
      </c>
      <c r="I35" s="15">
        <v>2.2508985917152788</v>
      </c>
      <c r="J35" s="15">
        <v>1.5314154859023903</v>
      </c>
      <c r="K35" s="119">
        <v>0</v>
      </c>
      <c r="L35" s="523">
        <v>25.18163506286032</v>
      </c>
      <c r="M35" s="523">
        <v>29.470028478155168</v>
      </c>
    </row>
    <row r="36" spans="1:13" x14ac:dyDescent="0.25">
      <c r="A36" s="451" t="s">
        <v>462</v>
      </c>
      <c r="B36" s="15">
        <v>11.332195620235646</v>
      </c>
      <c r="C36" s="15">
        <v>74.42619609154201</v>
      </c>
      <c r="D36" s="15">
        <v>22.602170246001073</v>
      </c>
      <c r="E36" s="15">
        <v>61.268050401439467</v>
      </c>
      <c r="F36" s="15">
        <v>52.910501437426113</v>
      </c>
      <c r="G36" s="15">
        <v>32.103574804968957</v>
      </c>
      <c r="H36" s="15">
        <v>40.411660220650802</v>
      </c>
      <c r="I36" s="15">
        <v>5.3364820281929575</v>
      </c>
      <c r="J36" s="15">
        <v>5.951803926564061</v>
      </c>
      <c r="K36" s="119">
        <v>0.18417739686748563</v>
      </c>
      <c r="L36" s="523">
        <v>24.588254018625669</v>
      </c>
      <c r="M36" s="523">
        <v>22.39083847673059</v>
      </c>
    </row>
    <row r="37" spans="1:13" x14ac:dyDescent="0.25">
      <c r="A37" s="451" t="s">
        <v>463</v>
      </c>
      <c r="B37" s="15">
        <v>8.5322608088578225</v>
      </c>
      <c r="C37" s="15">
        <v>73.841183503738094</v>
      </c>
      <c r="D37" s="15">
        <v>41.709023265389888</v>
      </c>
      <c r="E37" s="15">
        <v>35.155675595063308</v>
      </c>
      <c r="F37" s="15">
        <v>39.416297498445289</v>
      </c>
      <c r="G37" s="15">
        <v>3.4930995864999135</v>
      </c>
      <c r="H37" s="15">
        <v>5.2205363581073865</v>
      </c>
      <c r="I37" s="15">
        <v>0</v>
      </c>
      <c r="J37" s="15">
        <v>0.80482163846655153</v>
      </c>
      <c r="K37" s="119">
        <v>0</v>
      </c>
      <c r="L37" s="523">
        <v>19.233599332850602</v>
      </c>
      <c r="M37" s="523">
        <v>16.66003474854935</v>
      </c>
    </row>
    <row r="38" spans="1:13" x14ac:dyDescent="0.25">
      <c r="A38" s="451" t="s">
        <v>464</v>
      </c>
      <c r="B38" s="15">
        <v>8.5693883451762414</v>
      </c>
      <c r="C38" s="15">
        <v>78.599514601386105</v>
      </c>
      <c r="D38" s="15">
        <v>42.077210346496017</v>
      </c>
      <c r="E38" s="15">
        <v>41.418766881276312</v>
      </c>
      <c r="F38" s="15">
        <v>44.82540741768257</v>
      </c>
      <c r="G38" s="15">
        <v>6.568720433238405</v>
      </c>
      <c r="H38" s="15">
        <v>13.348639276244176</v>
      </c>
      <c r="I38" s="15">
        <v>2.2000814384984086</v>
      </c>
      <c r="J38" s="15">
        <v>3.0966797746692185</v>
      </c>
      <c r="K38" s="119">
        <v>0</v>
      </c>
      <c r="L38" s="523">
        <v>21.618238154716092</v>
      </c>
      <c r="M38" s="523">
        <v>27.086638782990168</v>
      </c>
    </row>
    <row r="39" spans="1:13" x14ac:dyDescent="0.25">
      <c r="A39" s="451" t="s">
        <v>465</v>
      </c>
      <c r="B39" s="15">
        <v>23.418347566109627</v>
      </c>
      <c r="C39" s="15">
        <v>66.655348432295767</v>
      </c>
      <c r="D39" s="15">
        <v>34.221536591984616</v>
      </c>
      <c r="E39" s="15">
        <v>38.343778465986809</v>
      </c>
      <c r="F39" s="15">
        <v>55.042224237261742</v>
      </c>
      <c r="G39" s="15">
        <v>6.0756494686096536</v>
      </c>
      <c r="H39" s="15">
        <v>14.895165934558142</v>
      </c>
      <c r="I39" s="15">
        <v>3.0967873029766766</v>
      </c>
      <c r="J39" s="15">
        <v>0.63983932580732739</v>
      </c>
      <c r="K39" s="119">
        <v>0</v>
      </c>
      <c r="L39" s="523">
        <v>23.205531740304995</v>
      </c>
      <c r="M39" s="523">
        <v>21.633837538690621</v>
      </c>
    </row>
    <row r="40" spans="1:13" x14ac:dyDescent="0.25">
      <c r="A40" s="451" t="s">
        <v>466</v>
      </c>
      <c r="B40" s="15">
        <v>14.814993935823361</v>
      </c>
      <c r="C40" s="15">
        <v>72.07043112495974</v>
      </c>
      <c r="D40" s="15">
        <v>52.040785219949029</v>
      </c>
      <c r="E40" s="15">
        <v>23.860810975591619</v>
      </c>
      <c r="F40" s="15">
        <v>49.380194541087604</v>
      </c>
      <c r="G40" s="15">
        <v>2.769793604824069</v>
      </c>
      <c r="H40" s="15">
        <v>7.4315209139478631</v>
      </c>
      <c r="I40" s="15">
        <v>2.015524412372117</v>
      </c>
      <c r="J40" s="15">
        <v>2.2602484882414919</v>
      </c>
      <c r="K40" s="119">
        <v>0</v>
      </c>
      <c r="L40" s="523">
        <v>25.189574203700587</v>
      </c>
      <c r="M40" s="523">
        <v>23.21047345794711</v>
      </c>
    </row>
    <row r="41" spans="1:13" x14ac:dyDescent="0.25">
      <c r="A41" s="451" t="s">
        <v>467</v>
      </c>
      <c r="B41" s="15">
        <v>11.057994716316518</v>
      </c>
      <c r="C41" s="15">
        <v>78.557051201408981</v>
      </c>
      <c r="D41" s="15">
        <v>39.382292856895532</v>
      </c>
      <c r="E41" s="15">
        <v>46.366123056680863</v>
      </c>
      <c r="F41" s="15">
        <v>45.741505968778696</v>
      </c>
      <c r="G41" s="15">
        <v>15.109427609427609</v>
      </c>
      <c r="H41" s="15">
        <v>25.353378261620875</v>
      </c>
      <c r="I41" s="15">
        <v>1.9077242094349405</v>
      </c>
      <c r="J41" s="15">
        <v>4.0060494034616037</v>
      </c>
      <c r="K41" s="119">
        <v>0</v>
      </c>
      <c r="L41" s="523">
        <v>24.310838951774191</v>
      </c>
      <c r="M41" s="523">
        <v>29.463310034844643</v>
      </c>
    </row>
    <row r="42" spans="1:13" x14ac:dyDescent="0.25">
      <c r="A42" s="451" t="s">
        <v>468</v>
      </c>
      <c r="B42" s="15">
        <v>6.9061948942439599</v>
      </c>
      <c r="C42" s="15">
        <v>80.61117808265324</v>
      </c>
      <c r="D42" s="15">
        <v>41.349978298456705</v>
      </c>
      <c r="E42" s="15">
        <v>41.679631995051473</v>
      </c>
      <c r="F42" s="15">
        <v>49.938471007879116</v>
      </c>
      <c r="G42" s="15">
        <v>3.8436256533856947</v>
      </c>
      <c r="H42" s="15">
        <v>11.652586910084354</v>
      </c>
      <c r="I42" s="15">
        <v>8.9882420253144649E-2</v>
      </c>
      <c r="J42" s="15">
        <v>5.0638519713919639</v>
      </c>
      <c r="K42" s="119">
        <v>0</v>
      </c>
      <c r="L42" s="523">
        <v>24.283398811003863</v>
      </c>
      <c r="M42" s="523">
        <v>21.677206989308075</v>
      </c>
    </row>
    <row r="43" spans="1:13" x14ac:dyDescent="0.25">
      <c r="A43" s="451" t="s">
        <v>469</v>
      </c>
      <c r="B43" s="15">
        <v>14.38987637719989</v>
      </c>
      <c r="C43" s="15">
        <v>74.833097394765204</v>
      </c>
      <c r="D43" s="15">
        <v>49.700501727019542</v>
      </c>
      <c r="E43" s="15">
        <v>27.978736467056901</v>
      </c>
      <c r="F43" s="15">
        <v>42.596178723111969</v>
      </c>
      <c r="G43" s="15">
        <v>3.439927611721024</v>
      </c>
      <c r="H43" s="15">
        <v>4.4312039141075257</v>
      </c>
      <c r="I43" s="15">
        <v>0</v>
      </c>
      <c r="J43" s="15">
        <v>3.4389878471621533</v>
      </c>
      <c r="K43" s="119">
        <v>0</v>
      </c>
      <c r="L43" s="523">
        <v>24.914206936865003</v>
      </c>
      <c r="M43" s="523">
        <v>22.430341279531945</v>
      </c>
    </row>
    <row r="44" spans="1:13" x14ac:dyDescent="0.25">
      <c r="A44" s="451" t="s">
        <v>470</v>
      </c>
      <c r="B44" s="15">
        <v>10.579512134971697</v>
      </c>
      <c r="C44" s="15">
        <v>65.427829434968672</v>
      </c>
      <c r="D44" s="15">
        <v>32.46068214153042</v>
      </c>
      <c r="E44" s="15">
        <v>37.687957321067714</v>
      </c>
      <c r="F44" s="15">
        <v>33.870539929333212</v>
      </c>
      <c r="G44" s="15">
        <v>8.8921568945546348</v>
      </c>
      <c r="H44" s="15">
        <v>5.7764503430371663</v>
      </c>
      <c r="I44" s="15">
        <v>0.26954435162299284</v>
      </c>
      <c r="J44" s="15">
        <v>1.2899359970602418</v>
      </c>
      <c r="K44" s="119">
        <v>0</v>
      </c>
      <c r="L44" s="523">
        <v>17.012903206537917</v>
      </c>
      <c r="M44" s="523">
        <v>22.780892383016472</v>
      </c>
    </row>
    <row r="45" spans="1:13" x14ac:dyDescent="0.25">
      <c r="A45" s="451" t="s">
        <v>471</v>
      </c>
      <c r="B45" s="15">
        <v>10.805348258706468</v>
      </c>
      <c r="C45" s="15">
        <v>63.518345771144283</v>
      </c>
      <c r="D45" s="15">
        <v>42.243633860977283</v>
      </c>
      <c r="E45" s="15">
        <v>45.925671025464553</v>
      </c>
      <c r="F45" s="15">
        <v>42.333333333333336</v>
      </c>
      <c r="G45" s="15">
        <v>6.9393939393939394</v>
      </c>
      <c r="H45" s="15">
        <v>9.381168001857656</v>
      </c>
      <c r="I45" s="15">
        <v>3.0941599907117148</v>
      </c>
      <c r="J45" s="15">
        <v>0.51735428945645057</v>
      </c>
      <c r="K45" s="119">
        <v>0</v>
      </c>
      <c r="L45" s="523">
        <v>20.264058010671775</v>
      </c>
      <c r="M45" s="523">
        <v>22.291695170337938</v>
      </c>
    </row>
    <row r="46" spans="1:13" x14ac:dyDescent="0.25">
      <c r="A46" s="451" t="s">
        <v>472</v>
      </c>
      <c r="B46" s="15">
        <v>12.78442865437253</v>
      </c>
      <c r="C46" s="15">
        <v>69.341148497331972</v>
      </c>
      <c r="D46" s="15">
        <v>26.45736434108527</v>
      </c>
      <c r="E46" s="15">
        <v>52.457364341085267</v>
      </c>
      <c r="F46" s="15">
        <v>52.560145762837919</v>
      </c>
      <c r="G46" s="15">
        <v>11.248280221619009</v>
      </c>
      <c r="H46" s="15">
        <v>15.777104335456738</v>
      </c>
      <c r="I46" s="15">
        <v>0.89368544746119116</v>
      </c>
      <c r="J46" s="15">
        <v>0.85634393568682288</v>
      </c>
      <c r="K46" s="119">
        <v>0</v>
      </c>
      <c r="L46" s="523">
        <v>19.242933508626141</v>
      </c>
      <c r="M46" s="523">
        <v>26.001215473724681</v>
      </c>
    </row>
    <row r="47" spans="1:13" x14ac:dyDescent="0.25">
      <c r="A47" s="451" t="s">
        <v>473</v>
      </c>
      <c r="B47" s="15">
        <v>4.8342198627506194</v>
      </c>
      <c r="C47" s="15">
        <v>82.837996898442711</v>
      </c>
      <c r="D47" s="15">
        <v>36.541283842245086</v>
      </c>
      <c r="E47" s="15">
        <v>54.240778839584948</v>
      </c>
      <c r="F47" s="15">
        <v>54.253594280350903</v>
      </c>
      <c r="G47" s="15">
        <v>10.337786369484647</v>
      </c>
      <c r="H47" s="15">
        <v>25.793800655358872</v>
      </c>
      <c r="I47" s="15">
        <v>1.5891718150395553</v>
      </c>
      <c r="J47" s="15">
        <v>2.5644478724827979</v>
      </c>
      <c r="K47" s="119">
        <v>0.16802279262786557</v>
      </c>
      <c r="L47" s="523">
        <v>24.086446531002455</v>
      </c>
      <c r="M47" s="523">
        <v>24.233054520586546</v>
      </c>
    </row>
    <row r="48" spans="1:13" x14ac:dyDescent="0.25">
      <c r="A48" s="451" t="s">
        <v>474</v>
      </c>
      <c r="B48" s="15">
        <v>5.1006292984199346</v>
      </c>
      <c r="C48" s="15">
        <v>84.281177547879281</v>
      </c>
      <c r="D48" s="15">
        <v>46.96526880989601</v>
      </c>
      <c r="E48" s="15">
        <v>39.527968463263782</v>
      </c>
      <c r="F48" s="15">
        <v>40.723558458107675</v>
      </c>
      <c r="G48" s="15">
        <v>2.7078687480089201</v>
      </c>
      <c r="H48" s="15">
        <v>14.417750869509211</v>
      </c>
      <c r="I48" s="15">
        <v>1.4266391858817469</v>
      </c>
      <c r="J48" s="15">
        <v>0.69889657414263273</v>
      </c>
      <c r="K48" s="119">
        <v>0</v>
      </c>
      <c r="L48" s="523">
        <v>21.610767237656543</v>
      </c>
      <c r="M48" s="523">
        <v>24.747372966748237</v>
      </c>
    </row>
    <row r="49" spans="1:13" x14ac:dyDescent="0.25">
      <c r="A49" s="451" t="s">
        <v>475</v>
      </c>
      <c r="B49" s="15">
        <v>14.788897215104974</v>
      </c>
      <c r="C49" s="15">
        <v>69.182094604560234</v>
      </c>
      <c r="D49" s="15">
        <v>29.532928449507335</v>
      </c>
      <c r="E49" s="15">
        <v>39.589016273541368</v>
      </c>
      <c r="F49" s="15">
        <v>44.695472296263141</v>
      </c>
      <c r="G49" s="15">
        <v>2.3778474891609784</v>
      </c>
      <c r="H49" s="15">
        <v>7.9937906460380503</v>
      </c>
      <c r="I49" s="15">
        <v>0.30988587156318387</v>
      </c>
      <c r="J49" s="15">
        <v>0.40646456017024218</v>
      </c>
      <c r="K49" s="119">
        <v>0</v>
      </c>
      <c r="L49" s="523">
        <v>21.475848696527873</v>
      </c>
      <c r="M49" s="523">
        <v>25.13663019559732</v>
      </c>
    </row>
    <row r="50" spans="1:13" x14ac:dyDescent="0.25">
      <c r="A50" s="451" t="s">
        <v>476</v>
      </c>
      <c r="B50" s="15">
        <v>7.7843538664637784</v>
      </c>
      <c r="C50" s="15">
        <v>76.200664673287349</v>
      </c>
      <c r="D50" s="15">
        <v>38.129949977820701</v>
      </c>
      <c r="E50" s="15">
        <v>45.744537369872432</v>
      </c>
      <c r="F50" s="15">
        <v>54.05167192505904</v>
      </c>
      <c r="G50" s="15">
        <v>10.997448548023911</v>
      </c>
      <c r="H50" s="15">
        <v>21.943878533276834</v>
      </c>
      <c r="I50" s="15">
        <v>1.6155522750447702</v>
      </c>
      <c r="J50" s="15">
        <v>2.4862735792928943</v>
      </c>
      <c r="K50" s="119">
        <v>0</v>
      </c>
      <c r="L50" s="523">
        <v>24.229224989782718</v>
      </c>
      <c r="M50" s="523">
        <v>23.218532160176785</v>
      </c>
    </row>
    <row r="51" spans="1:13" x14ac:dyDescent="0.25">
      <c r="A51" s="451" t="s">
        <v>477</v>
      </c>
      <c r="B51" s="15">
        <v>9.638350345831233</v>
      </c>
      <c r="C51" s="15">
        <v>72.37324292866667</v>
      </c>
      <c r="D51" s="15">
        <v>43.526808320695153</v>
      </c>
      <c r="E51" s="15">
        <v>33.351172693683459</v>
      </c>
      <c r="F51" s="15">
        <v>44.456572342210023</v>
      </c>
      <c r="G51" s="15">
        <v>6.475860955261532</v>
      </c>
      <c r="H51" s="15">
        <v>15.954040704802608</v>
      </c>
      <c r="I51" s="15">
        <v>0.96296908755771604</v>
      </c>
      <c r="J51" s="15">
        <v>2.0308722010800691</v>
      </c>
      <c r="K51" s="119">
        <v>0</v>
      </c>
      <c r="L51" s="523">
        <v>22.163671262743623</v>
      </c>
      <c r="M51" s="523">
        <v>19.22031762011153</v>
      </c>
    </row>
    <row r="52" spans="1:13" x14ac:dyDescent="0.25">
      <c r="A52" s="451" t="s">
        <v>478</v>
      </c>
      <c r="B52" s="15">
        <v>8.4782511872297892</v>
      </c>
      <c r="C52" s="15">
        <v>62.571208017129322</v>
      </c>
      <c r="D52" s="15">
        <v>45.794797909876792</v>
      </c>
      <c r="E52" s="15">
        <v>31.020422042167024</v>
      </c>
      <c r="F52" s="15">
        <v>34.788520990552954</v>
      </c>
      <c r="G52" s="15">
        <v>6.5185289100855801</v>
      </c>
      <c r="H52" s="15">
        <v>7.7387961151958953</v>
      </c>
      <c r="I52" s="15">
        <v>1.6137397138004792</v>
      </c>
      <c r="J52" s="15">
        <v>1.9496441119638022</v>
      </c>
      <c r="K52" s="119">
        <v>0</v>
      </c>
      <c r="L52" s="523">
        <v>19.901655601749287</v>
      </c>
      <c r="M52" s="523">
        <v>22.363709108956474</v>
      </c>
    </row>
    <row r="53" spans="1:13" x14ac:dyDescent="0.25">
      <c r="A53" s="451" t="s">
        <v>479</v>
      </c>
      <c r="B53" s="15">
        <v>4.7700969659055366</v>
      </c>
      <c r="C53" s="15">
        <v>85.744447919924923</v>
      </c>
      <c r="D53" s="15">
        <v>33.31059417422744</v>
      </c>
      <c r="E53" s="15">
        <v>52.254587625349615</v>
      </c>
      <c r="F53" s="15">
        <v>46.33930011288502</v>
      </c>
      <c r="G53" s="15">
        <v>13.949363005966781</v>
      </c>
      <c r="H53" s="15">
        <v>19.834930777422791</v>
      </c>
      <c r="I53" s="15">
        <v>1.3951011714589989</v>
      </c>
      <c r="J53" s="15">
        <v>3.8805559378010184</v>
      </c>
      <c r="K53" s="119">
        <v>0</v>
      </c>
      <c r="L53" s="523">
        <v>21.225209463800006</v>
      </c>
      <c r="M53" s="523">
        <v>28.179544305181579</v>
      </c>
    </row>
    <row r="54" spans="1:13" x14ac:dyDescent="0.25">
      <c r="A54" s="451" t="s">
        <v>480</v>
      </c>
      <c r="B54" s="15">
        <v>5.1187343457721699</v>
      </c>
      <c r="C54" s="15">
        <v>86.368536190989502</v>
      </c>
      <c r="D54" s="15">
        <v>33.711799129695393</v>
      </c>
      <c r="E54" s="15">
        <v>57.480118041314462</v>
      </c>
      <c r="F54" s="15">
        <v>61.786847213673589</v>
      </c>
      <c r="G54" s="15">
        <v>13.133847829174755</v>
      </c>
      <c r="H54" s="15">
        <v>34.962594083270801</v>
      </c>
      <c r="I54" s="15">
        <v>2.0624417309047911</v>
      </c>
      <c r="J54" s="15">
        <v>3.2115843130806545</v>
      </c>
      <c r="K54" s="119">
        <v>0</v>
      </c>
      <c r="L54" s="523">
        <v>25.956328259103213</v>
      </c>
      <c r="M54" s="523">
        <v>26.661231913302231</v>
      </c>
    </row>
    <row r="55" spans="1:13" x14ac:dyDescent="0.25">
      <c r="A55" s="451" t="s">
        <v>481</v>
      </c>
      <c r="B55" s="15">
        <v>8.5620120540054359</v>
      </c>
      <c r="C55" s="15">
        <v>79.223019154269338</v>
      </c>
      <c r="D55" s="15">
        <v>48.34820914788326</v>
      </c>
      <c r="E55" s="15">
        <v>26.286917314520409</v>
      </c>
      <c r="F55" s="15">
        <v>32.015721795091991</v>
      </c>
      <c r="G55" s="15">
        <v>1.7034884035527953</v>
      </c>
      <c r="H55" s="15">
        <v>6.195440386920656</v>
      </c>
      <c r="I55" s="15">
        <v>1.0568189057799737</v>
      </c>
      <c r="J55" s="15">
        <v>5.7230811460530315</v>
      </c>
      <c r="K55" s="119">
        <v>0</v>
      </c>
      <c r="L55" s="523">
        <v>20.50351917048609</v>
      </c>
      <c r="M55" s="523">
        <v>23.935758049393467</v>
      </c>
    </row>
    <row r="56" spans="1:13" x14ac:dyDescent="0.25">
      <c r="A56" s="451" t="s">
        <v>482</v>
      </c>
      <c r="B56" s="15">
        <v>7.5873671642601064</v>
      </c>
      <c r="C56" s="15">
        <v>79.56610666205367</v>
      </c>
      <c r="D56" s="15">
        <v>17.227865920937489</v>
      </c>
      <c r="E56" s="15">
        <v>73.085264239242093</v>
      </c>
      <c r="F56" s="15">
        <v>40.549494064961863</v>
      </c>
      <c r="G56" s="15">
        <v>45.343562568211894</v>
      </c>
      <c r="H56" s="15">
        <v>47.513799977960112</v>
      </c>
      <c r="I56" s="15">
        <v>11.882908063595107</v>
      </c>
      <c r="J56" s="15">
        <v>14.062607458350627</v>
      </c>
      <c r="K56" s="119">
        <v>0.7809331831386731</v>
      </c>
      <c r="L56" s="523">
        <v>24.671924244225067</v>
      </c>
      <c r="M56" s="523">
        <v>29.683560047771522</v>
      </c>
    </row>
    <row r="57" spans="1:13" x14ac:dyDescent="0.25">
      <c r="A57" s="451" t="s">
        <v>483</v>
      </c>
      <c r="B57" s="15">
        <v>7.8162630678119713</v>
      </c>
      <c r="C57" s="15">
        <v>64.769295772630599</v>
      </c>
      <c r="D57" s="15">
        <v>43.145283894040752</v>
      </c>
      <c r="E57" s="15">
        <v>27.765181500268444</v>
      </c>
      <c r="F57" s="15">
        <v>36.34795483118797</v>
      </c>
      <c r="G57" s="15">
        <v>8.0295034552243454</v>
      </c>
      <c r="H57" s="15">
        <v>9.0316739969469655</v>
      </c>
      <c r="I57" s="15">
        <v>0.21084496379185433</v>
      </c>
      <c r="J57" s="15">
        <v>0.41070289039228591</v>
      </c>
      <c r="K57" s="119">
        <v>0</v>
      </c>
      <c r="L57" s="523">
        <v>20.040097493676708</v>
      </c>
      <c r="M57" s="523">
        <v>20.648959607572621</v>
      </c>
    </row>
    <row r="58" spans="1:13" x14ac:dyDescent="0.25">
      <c r="A58" s="451" t="s">
        <v>484</v>
      </c>
      <c r="B58" s="15">
        <v>4.4862593411190668</v>
      </c>
      <c r="C58" s="15">
        <v>81.571540973149411</v>
      </c>
      <c r="D58" s="15">
        <v>41.093998393934875</v>
      </c>
      <c r="E58" s="15">
        <v>40.95638781351775</v>
      </c>
      <c r="F58" s="15">
        <v>46.528495692677936</v>
      </c>
      <c r="G58" s="15">
        <v>8.3830913826953122</v>
      </c>
      <c r="H58" s="15">
        <v>14.328650529607467</v>
      </c>
      <c r="I58" s="15">
        <v>0.6616944415987478</v>
      </c>
      <c r="J58" s="15">
        <v>2.4967068982735907</v>
      </c>
      <c r="K58" s="119">
        <v>0</v>
      </c>
      <c r="L58" s="523">
        <v>20.134413126542071</v>
      </c>
      <c r="M58" s="523">
        <v>20.243785161020014</v>
      </c>
    </row>
    <row r="59" spans="1:13" x14ac:dyDescent="0.25">
      <c r="A59" s="451" t="s">
        <v>485</v>
      </c>
      <c r="B59" s="15">
        <v>14.566539386225427</v>
      </c>
      <c r="C59" s="15">
        <v>69.212275491443933</v>
      </c>
      <c r="D59" s="15">
        <v>51.50908883045615</v>
      </c>
      <c r="E59" s="15">
        <v>20.589916542814677</v>
      </c>
      <c r="F59" s="15">
        <v>23.257279717635196</v>
      </c>
      <c r="G59" s="15">
        <v>5.1052565233833356</v>
      </c>
      <c r="H59" s="15">
        <v>8.3882880506462669</v>
      </c>
      <c r="I59" s="15">
        <v>0</v>
      </c>
      <c r="J59" s="15">
        <v>1.1823928822289862</v>
      </c>
      <c r="K59" s="119">
        <v>0</v>
      </c>
      <c r="L59" s="523">
        <v>21.926698092719633</v>
      </c>
      <c r="M59" s="523">
        <v>24.392238020414158</v>
      </c>
    </row>
    <row r="60" spans="1:13" x14ac:dyDescent="0.25">
      <c r="A60" s="451" t="s">
        <v>486</v>
      </c>
      <c r="B60" s="15">
        <v>10.162989938898011</v>
      </c>
      <c r="C60" s="15">
        <v>76.572823317614123</v>
      </c>
      <c r="D60" s="15">
        <v>40.401920610397433</v>
      </c>
      <c r="E60" s="15">
        <v>42.715437123232661</v>
      </c>
      <c r="F60" s="15">
        <v>44.965577343667249</v>
      </c>
      <c r="G60" s="15">
        <v>5.2364273065436091</v>
      </c>
      <c r="H60" s="15">
        <v>11.025133808675863</v>
      </c>
      <c r="I60" s="15">
        <v>2.101103604668352</v>
      </c>
      <c r="J60" s="15">
        <v>0.82666303936945151</v>
      </c>
      <c r="K60" s="119">
        <v>0</v>
      </c>
      <c r="L60" s="523">
        <v>21.548709579185775</v>
      </c>
      <c r="M60" s="523">
        <v>27.38293475571459</v>
      </c>
    </row>
    <row r="61" spans="1:13" x14ac:dyDescent="0.25">
      <c r="A61" s="451" t="s">
        <v>487</v>
      </c>
      <c r="B61" s="15">
        <v>8.7305437222617321</v>
      </c>
      <c r="C61" s="15">
        <v>77.76222710553381</v>
      </c>
      <c r="D61" s="15">
        <v>17.996354429736368</v>
      </c>
      <c r="E61" s="15">
        <v>74.285514608012249</v>
      </c>
      <c r="F61" s="15">
        <v>52.412812215139745</v>
      </c>
      <c r="G61" s="15">
        <v>34.750770834959127</v>
      </c>
      <c r="H61" s="15">
        <v>48.726923780362455</v>
      </c>
      <c r="I61" s="15">
        <v>5.0186783693773602</v>
      </c>
      <c r="J61" s="15">
        <v>9.3861869224438195</v>
      </c>
      <c r="K61" s="119">
        <v>0.68446549682420066</v>
      </c>
      <c r="L61" s="523">
        <v>27.361920598721177</v>
      </c>
      <c r="M61" s="523">
        <v>32.809023340547292</v>
      </c>
    </row>
    <row r="62" spans="1:13" x14ac:dyDescent="0.25">
      <c r="A62" s="451" t="s">
        <v>488</v>
      </c>
      <c r="B62" s="15">
        <v>9.3151761768241936</v>
      </c>
      <c r="C62" s="15">
        <v>79.087672246370104</v>
      </c>
      <c r="D62" s="15">
        <v>47.657690222302548</v>
      </c>
      <c r="E62" s="15">
        <v>35.461774805711187</v>
      </c>
      <c r="F62" s="15">
        <v>40.855436178671177</v>
      </c>
      <c r="G62" s="15">
        <v>4.1385496727895452</v>
      </c>
      <c r="H62" s="15">
        <v>7.0601058312676894</v>
      </c>
      <c r="I62" s="15">
        <v>1.007330836981172</v>
      </c>
      <c r="J62" s="15">
        <v>3.151637505607896</v>
      </c>
      <c r="K62" s="119">
        <v>0</v>
      </c>
      <c r="L62" s="523">
        <v>21.758677890950811</v>
      </c>
      <c r="M62" s="523">
        <v>21.871463342790257</v>
      </c>
    </row>
    <row r="63" spans="1:13" x14ac:dyDescent="0.25">
      <c r="A63" s="451" t="s">
        <v>489</v>
      </c>
      <c r="B63" s="15">
        <v>12.505749290363324</v>
      </c>
      <c r="C63" s="15">
        <v>70.665494543595514</v>
      </c>
      <c r="D63" s="15">
        <v>30.628480996269779</v>
      </c>
      <c r="E63" s="15">
        <v>51.565374873006377</v>
      </c>
      <c r="F63" s="15">
        <v>46.834546161851407</v>
      </c>
      <c r="G63" s="15">
        <v>13.882228029987187</v>
      </c>
      <c r="H63" s="15">
        <v>22.305905607683304</v>
      </c>
      <c r="I63" s="15">
        <v>2.6174842185483023</v>
      </c>
      <c r="J63" s="15">
        <v>4.5865016037739785</v>
      </c>
      <c r="K63" s="119">
        <v>0</v>
      </c>
      <c r="L63" s="523">
        <v>21.236359151244518</v>
      </c>
      <c r="M63" s="523">
        <v>21.827615892844765</v>
      </c>
    </row>
    <row r="64" spans="1:13" x14ac:dyDescent="0.25">
      <c r="A64" s="451" t="s">
        <v>490</v>
      </c>
      <c r="B64" s="15">
        <v>11.40643853871369</v>
      </c>
      <c r="C64" s="15">
        <v>73.833511144858832</v>
      </c>
      <c r="D64" s="15">
        <v>28.855846250576668</v>
      </c>
      <c r="E64" s="15">
        <v>50.748515820787034</v>
      </c>
      <c r="F64" s="15">
        <v>52.071900679049989</v>
      </c>
      <c r="G64" s="15">
        <v>9.6520171288738901</v>
      </c>
      <c r="H64" s="15">
        <v>22.969555872991961</v>
      </c>
      <c r="I64" s="15">
        <v>0.62828813842751552</v>
      </c>
      <c r="J64" s="15">
        <v>3.6181129176905182</v>
      </c>
      <c r="K64" s="119">
        <v>0</v>
      </c>
      <c r="L64" s="523">
        <v>23.556673859844182</v>
      </c>
      <c r="M64" s="523">
        <v>18.958975782880501</v>
      </c>
    </row>
    <row r="65" spans="1:13" x14ac:dyDescent="0.25">
      <c r="A65" s="451" t="s">
        <v>491</v>
      </c>
      <c r="B65" s="15">
        <v>5.8005977028048825</v>
      </c>
      <c r="C65" s="15">
        <v>75.926259316602454</v>
      </c>
      <c r="D65" s="15">
        <v>27.423482104283675</v>
      </c>
      <c r="E65" s="15">
        <v>44.774184972250843</v>
      </c>
      <c r="F65" s="15">
        <v>49.949216870690115</v>
      </c>
      <c r="G65" s="15">
        <v>23.349548297428772</v>
      </c>
      <c r="H65" s="15">
        <v>33.291399337442869</v>
      </c>
      <c r="I65" s="15">
        <v>1.7318740302763449</v>
      </c>
      <c r="J65" s="15">
        <v>3.2469148974003339</v>
      </c>
      <c r="K65" s="119">
        <v>0.29517408158184855</v>
      </c>
      <c r="L65" s="523">
        <v>21.82951212491345</v>
      </c>
      <c r="M65" s="523">
        <v>30.67132421014961</v>
      </c>
    </row>
    <row r="66" spans="1:13" x14ac:dyDescent="0.25">
      <c r="A66" s="451" t="s">
        <v>492</v>
      </c>
      <c r="B66" s="15">
        <v>10.453648915187378</v>
      </c>
      <c r="C66" s="15">
        <v>72.085189371274069</v>
      </c>
      <c r="D66" s="15">
        <v>36.210183249292832</v>
      </c>
      <c r="E66" s="15">
        <v>46.089041938260976</v>
      </c>
      <c r="F66" s="15">
        <v>47.779949734710975</v>
      </c>
      <c r="G66" s="15">
        <v>8.26584752862329</v>
      </c>
      <c r="H66" s="15">
        <v>16.493021427167289</v>
      </c>
      <c r="I66" s="15">
        <v>2.2718975539891599</v>
      </c>
      <c r="J66" s="15">
        <v>1.8690226265453698</v>
      </c>
      <c r="K66" s="119">
        <v>0</v>
      </c>
      <c r="L66" s="523">
        <v>20.826333711691262</v>
      </c>
      <c r="M66" s="523">
        <v>28.770715096481268</v>
      </c>
    </row>
    <row r="67" spans="1:13" x14ac:dyDescent="0.25">
      <c r="A67" s="451" t="s">
        <v>493</v>
      </c>
      <c r="B67" s="15">
        <v>13.678730004699686</v>
      </c>
      <c r="C67" s="15">
        <v>72.963128565861709</v>
      </c>
      <c r="D67" s="15">
        <v>19.022888750757318</v>
      </c>
      <c r="E67" s="15">
        <v>63.670520799729324</v>
      </c>
      <c r="F67" s="15">
        <v>43.327400925916329</v>
      </c>
      <c r="G67" s="15">
        <v>33.326790406318075</v>
      </c>
      <c r="H67" s="15">
        <v>41.121276190724465</v>
      </c>
      <c r="I67" s="15">
        <v>8.2996169749110766</v>
      </c>
      <c r="J67" s="15">
        <v>9.9586751626492962</v>
      </c>
      <c r="K67" s="119">
        <v>0.57351143436106433</v>
      </c>
      <c r="L67" s="523">
        <v>22.010029153015424</v>
      </c>
      <c r="M67" s="523">
        <v>26.785655477587156</v>
      </c>
    </row>
    <row r="68" spans="1:13" x14ac:dyDescent="0.25">
      <c r="A68" s="451" t="s">
        <v>494</v>
      </c>
      <c r="B68" s="15">
        <v>2.1777936451267403</v>
      </c>
      <c r="C68" s="15">
        <v>79.495418302987034</v>
      </c>
      <c r="D68" s="15">
        <v>30.458686773484132</v>
      </c>
      <c r="E68" s="15">
        <v>59.0009425070688</v>
      </c>
      <c r="F68" s="15">
        <v>56.551346750167205</v>
      </c>
      <c r="G68" s="15">
        <v>19.766522770110051</v>
      </c>
      <c r="H68" s="15">
        <v>36.508187226873055</v>
      </c>
      <c r="I68" s="15">
        <v>5.8021376296530303</v>
      </c>
      <c r="J68" s="15">
        <v>8.0475792212619641</v>
      </c>
      <c r="K68" s="119">
        <v>0.18120992472818512</v>
      </c>
      <c r="L68" s="523">
        <v>28.205949012125949</v>
      </c>
      <c r="M68" s="523">
        <v>23.796048503783755</v>
      </c>
    </row>
    <row r="69" spans="1:13" x14ac:dyDescent="0.25">
      <c r="A69" s="451" t="s">
        <v>495</v>
      </c>
      <c r="B69" s="15">
        <v>16.487947171835913</v>
      </c>
      <c r="C69" s="15">
        <v>58.468584687726398</v>
      </c>
      <c r="D69" s="15">
        <v>28.06778794577048</v>
      </c>
      <c r="E69" s="15">
        <v>63.795712465156193</v>
      </c>
      <c r="F69" s="15">
        <v>48.713048156490167</v>
      </c>
      <c r="G69" s="15">
        <v>14.784883052382803</v>
      </c>
      <c r="H69" s="15">
        <v>12.938324812006924</v>
      </c>
      <c r="I69" s="15">
        <v>3.0433780973117566E-2</v>
      </c>
      <c r="J69" s="15">
        <v>0</v>
      </c>
      <c r="K69" s="119">
        <v>0</v>
      </c>
      <c r="L69" s="523">
        <v>18.969169115185778</v>
      </c>
      <c r="M69" s="523">
        <v>19.494776285937441</v>
      </c>
    </row>
    <row r="70" spans="1:13" x14ac:dyDescent="0.25">
      <c r="A70" s="451" t="s">
        <v>496</v>
      </c>
      <c r="B70" s="15">
        <v>6.3195082327470065</v>
      </c>
      <c r="C70" s="15">
        <v>78.535920967074219</v>
      </c>
      <c r="D70" s="15">
        <v>46.108955241123823</v>
      </c>
      <c r="E70" s="15">
        <v>30.011904466350281</v>
      </c>
      <c r="F70" s="15">
        <v>42.120998265156814</v>
      </c>
      <c r="G70" s="15">
        <v>3.5260623672281208</v>
      </c>
      <c r="H70" s="15">
        <v>7.8060198336673201</v>
      </c>
      <c r="I70" s="15">
        <v>0.20186004859321896</v>
      </c>
      <c r="J70" s="15">
        <v>1.0435620175792766</v>
      </c>
      <c r="K70" s="119">
        <v>0</v>
      </c>
      <c r="L70" s="523">
        <v>21.181488300279295</v>
      </c>
      <c r="M70" s="523">
        <v>21.325893990651736</v>
      </c>
    </row>
    <row r="71" spans="1:13" x14ac:dyDescent="0.25">
      <c r="A71" s="451" t="s">
        <v>497</v>
      </c>
      <c r="B71" s="15">
        <v>15.288842903232108</v>
      </c>
      <c r="C71" s="15">
        <v>68.623941575860457</v>
      </c>
      <c r="D71" s="15">
        <v>52.055336579585401</v>
      </c>
      <c r="E71" s="15">
        <v>33.609696109462121</v>
      </c>
      <c r="F71" s="15">
        <v>43.414841222343654</v>
      </c>
      <c r="G71" s="15">
        <v>4.8406480122723794</v>
      </c>
      <c r="H71" s="15">
        <v>15.288444757263544</v>
      </c>
      <c r="I71" s="15">
        <v>0.68622455591057663</v>
      </c>
      <c r="J71" s="15">
        <v>1.4920816638046175</v>
      </c>
      <c r="K71" s="119">
        <v>0</v>
      </c>
      <c r="L71" s="523">
        <v>25.001148486549944</v>
      </c>
      <c r="M71" s="523">
        <v>18.219290745750598</v>
      </c>
    </row>
    <row r="72" spans="1:13" x14ac:dyDescent="0.25">
      <c r="A72" s="451" t="s">
        <v>498</v>
      </c>
      <c r="B72" s="15">
        <v>12.335591605858729</v>
      </c>
      <c r="C72" s="15">
        <v>75.393752021214667</v>
      </c>
      <c r="D72" s="15">
        <v>23.520023960706631</v>
      </c>
      <c r="E72" s="15">
        <v>67.47834270359175</v>
      </c>
      <c r="F72" s="15">
        <v>56.86212688200574</v>
      </c>
      <c r="G72" s="15">
        <v>21.766023437920769</v>
      </c>
      <c r="H72" s="15">
        <v>39.469926421987438</v>
      </c>
      <c r="I72" s="15">
        <v>1.9784239322243955</v>
      </c>
      <c r="J72" s="15">
        <v>4.0373408801889301</v>
      </c>
      <c r="K72" s="119">
        <v>3.7395227920174648E-2</v>
      </c>
      <c r="L72" s="523">
        <v>27.873564358066865</v>
      </c>
      <c r="M72" s="523">
        <v>26.111046441093787</v>
      </c>
    </row>
    <row r="73" spans="1:13" x14ac:dyDescent="0.25">
      <c r="A73" s="451" t="s">
        <v>499</v>
      </c>
      <c r="B73" s="15">
        <v>6.1878211435443315</v>
      </c>
      <c r="C73" s="15">
        <v>77.402427025254184</v>
      </c>
      <c r="D73" s="15">
        <v>19.414538660023133</v>
      </c>
      <c r="E73" s="15">
        <v>70.451107749799803</v>
      </c>
      <c r="F73" s="15">
        <v>28.370123559627935</v>
      </c>
      <c r="G73" s="15">
        <v>58.149382201860334</v>
      </c>
      <c r="H73" s="15">
        <v>56.646901300688604</v>
      </c>
      <c r="I73" s="15">
        <v>14.245409334353482</v>
      </c>
      <c r="J73" s="15">
        <v>22.538410153640616</v>
      </c>
      <c r="K73" s="119">
        <v>1.2135381874860831</v>
      </c>
      <c r="L73" s="523">
        <v>28.627228815075441</v>
      </c>
      <c r="M73" s="523">
        <v>26.734848033076908</v>
      </c>
    </row>
    <row r="74" spans="1:13" x14ac:dyDescent="0.25">
      <c r="A74" s="451" t="s">
        <v>500</v>
      </c>
      <c r="B74" s="15">
        <v>7.4680951630691661</v>
      </c>
      <c r="C74" s="15">
        <v>69.056247045848423</v>
      </c>
      <c r="D74" s="15">
        <v>31.608040201005029</v>
      </c>
      <c r="E74" s="15">
        <v>54.874371859296481</v>
      </c>
      <c r="F74" s="15">
        <v>54.976141785957736</v>
      </c>
      <c r="G74" s="15">
        <v>17.16939331970007</v>
      </c>
      <c r="H74" s="15">
        <v>24.436026936026938</v>
      </c>
      <c r="I74" s="15">
        <v>4.6801346801346799</v>
      </c>
      <c r="J74" s="15">
        <v>3.9944339854301383</v>
      </c>
      <c r="K74" s="119">
        <v>0</v>
      </c>
      <c r="L74" s="523">
        <v>25.823901784001535</v>
      </c>
      <c r="M74" s="523">
        <v>23.813543065413391</v>
      </c>
    </row>
    <row r="75" spans="1:13" x14ac:dyDescent="0.25">
      <c r="A75" s="451" t="s">
        <v>501</v>
      </c>
      <c r="B75" s="15">
        <v>8.0074209552694402</v>
      </c>
      <c r="C75" s="15">
        <v>77.059259580582491</v>
      </c>
      <c r="D75" s="15">
        <v>29.046771047700958</v>
      </c>
      <c r="E75" s="15">
        <v>56.528703504622655</v>
      </c>
      <c r="F75" s="15">
        <v>52.813321000136945</v>
      </c>
      <c r="G75" s="15">
        <v>16.323405274245513</v>
      </c>
      <c r="H75" s="15">
        <v>25.430592113945398</v>
      </c>
      <c r="I75" s="15">
        <v>2.656266421282222</v>
      </c>
      <c r="J75" s="15">
        <v>4.8902571442926144</v>
      </c>
      <c r="K75" s="119">
        <v>0</v>
      </c>
      <c r="L75" s="523">
        <v>21.648248935240126</v>
      </c>
      <c r="M75" s="523">
        <v>28.3248146047966</v>
      </c>
    </row>
    <row r="76" spans="1:13" x14ac:dyDescent="0.25">
      <c r="A76" s="451" t="s">
        <v>502</v>
      </c>
      <c r="B76" s="15">
        <v>7.1768816362959802</v>
      </c>
      <c r="C76" s="15">
        <v>79.921198961543041</v>
      </c>
      <c r="D76" s="15">
        <v>33.870000584392649</v>
      </c>
      <c r="E76" s="15">
        <v>53.357284962560755</v>
      </c>
      <c r="F76" s="15">
        <v>53.709551192005954</v>
      </c>
      <c r="G76" s="15">
        <v>15.364090282129386</v>
      </c>
      <c r="H76" s="15">
        <v>23.20147625114436</v>
      </c>
      <c r="I76" s="15">
        <v>2.19071271665109</v>
      </c>
      <c r="J76" s="15">
        <v>3.4142991666897173</v>
      </c>
      <c r="K76" s="119">
        <v>8.1178300018159885E-2</v>
      </c>
      <c r="L76" s="523">
        <v>23.044446335738549</v>
      </c>
      <c r="M76" s="523">
        <v>22.13370823617343</v>
      </c>
    </row>
    <row r="77" spans="1:13" x14ac:dyDescent="0.25">
      <c r="A77" s="451" t="s">
        <v>503</v>
      </c>
      <c r="B77" s="15">
        <v>11.743328066411371</v>
      </c>
      <c r="C77" s="15">
        <v>67.493203220225197</v>
      </c>
      <c r="D77" s="15">
        <v>42.611672233535828</v>
      </c>
      <c r="E77" s="15">
        <v>27.592051557850844</v>
      </c>
      <c r="F77" s="15">
        <v>33.044072984275815</v>
      </c>
      <c r="G77" s="15">
        <v>7.8334482995354486</v>
      </c>
      <c r="H77" s="15">
        <v>5.3810464949804464</v>
      </c>
      <c r="I77" s="15">
        <v>4.3553050428520601</v>
      </c>
      <c r="J77" s="15">
        <v>1.2577815846371907</v>
      </c>
      <c r="K77" s="119">
        <v>0</v>
      </c>
      <c r="L77" s="523">
        <v>18.503324927036623</v>
      </c>
      <c r="M77" s="523">
        <v>21.09878744507056</v>
      </c>
    </row>
    <row r="78" spans="1:13" x14ac:dyDescent="0.25">
      <c r="A78" s="451" t="s">
        <v>504</v>
      </c>
      <c r="B78" s="15">
        <v>5.8302675509872515</v>
      </c>
      <c r="C78" s="15">
        <v>80.67699101559856</v>
      </c>
      <c r="D78" s="15">
        <v>22.921982418192865</v>
      </c>
      <c r="E78" s="15">
        <v>64.926878680017239</v>
      </c>
      <c r="F78" s="15">
        <v>56.526978094795602</v>
      </c>
      <c r="G78" s="15">
        <v>20.774909686183594</v>
      </c>
      <c r="H78" s="15">
        <v>34.748516316888157</v>
      </c>
      <c r="I78" s="15">
        <v>4.1864659955662065</v>
      </c>
      <c r="J78" s="15">
        <v>5.1310925824163931</v>
      </c>
      <c r="K78" s="119">
        <v>0</v>
      </c>
      <c r="L78" s="523">
        <v>23.403653624172101</v>
      </c>
      <c r="M78" s="523">
        <v>23.937742101440502</v>
      </c>
    </row>
    <row r="79" spans="1:13" x14ac:dyDescent="0.25">
      <c r="A79" s="451" t="s">
        <v>505</v>
      </c>
      <c r="B79" s="15">
        <v>14.200453330260324</v>
      </c>
      <c r="C79" s="15">
        <v>59.281712113706284</v>
      </c>
      <c r="D79" s="15">
        <v>32.911763133593666</v>
      </c>
      <c r="E79" s="15">
        <v>41.07820317936045</v>
      </c>
      <c r="F79" s="15">
        <v>54.046683671051262</v>
      </c>
      <c r="G79" s="15">
        <v>9.6100116649011227</v>
      </c>
      <c r="H79" s="15">
        <v>20.615032946565563</v>
      </c>
      <c r="I79" s="15">
        <v>1.6790429817287278</v>
      </c>
      <c r="J79" s="15">
        <v>4.6375505614525112</v>
      </c>
      <c r="K79" s="119">
        <v>0</v>
      </c>
      <c r="L79" s="523">
        <v>22.874302597661451</v>
      </c>
      <c r="M79" s="523">
        <v>22.727121602178762</v>
      </c>
    </row>
    <row r="80" spans="1:13" x14ac:dyDescent="0.25">
      <c r="A80" s="451" t="s">
        <v>506</v>
      </c>
      <c r="B80" s="15">
        <v>2.558038925902494</v>
      </c>
      <c r="C80" s="15">
        <v>88.555244695229874</v>
      </c>
      <c r="D80" s="15">
        <v>35.592603407605353</v>
      </c>
      <c r="E80" s="15">
        <v>54.608833333802799</v>
      </c>
      <c r="F80" s="15">
        <v>38.149676389681325</v>
      </c>
      <c r="G80" s="15">
        <v>8.7642418930762478</v>
      </c>
      <c r="H80" s="15">
        <v>32.554545700533055</v>
      </c>
      <c r="I80" s="15">
        <v>3.283114509141309</v>
      </c>
      <c r="J80" s="15">
        <v>2.0194240080054722</v>
      </c>
      <c r="K80" s="119">
        <v>0</v>
      </c>
      <c r="L80" s="523">
        <v>24.2856419185741</v>
      </c>
      <c r="M80" s="523">
        <v>24.186018756969801</v>
      </c>
    </row>
    <row r="81" spans="1:13" x14ac:dyDescent="0.25">
      <c r="A81" s="451" t="s">
        <v>507</v>
      </c>
      <c r="B81" s="15">
        <v>6.7283785435883052</v>
      </c>
      <c r="C81" s="15">
        <v>76.449131944296028</v>
      </c>
      <c r="D81" s="15">
        <v>35.014591613046242</v>
      </c>
      <c r="E81" s="15">
        <v>46.841184541670351</v>
      </c>
      <c r="F81" s="15">
        <v>53.327362603374915</v>
      </c>
      <c r="G81" s="15">
        <v>9.5728807877746132</v>
      </c>
      <c r="H81" s="15">
        <v>19.164484131751568</v>
      </c>
      <c r="I81" s="15">
        <v>2.3930824868350129</v>
      </c>
      <c r="J81" s="15">
        <v>1.3786893538821507</v>
      </c>
      <c r="K81" s="119">
        <v>0</v>
      </c>
      <c r="L81" s="523">
        <v>22.15871184208115</v>
      </c>
      <c r="M81" s="523">
        <v>21.218959857794403</v>
      </c>
    </row>
    <row r="82" spans="1:13" x14ac:dyDescent="0.25">
      <c r="A82" s="451" t="s">
        <v>508</v>
      </c>
      <c r="B82" s="15">
        <v>7.3326517263269286</v>
      </c>
      <c r="C82" s="15">
        <v>73.500419931360611</v>
      </c>
      <c r="D82" s="15">
        <v>27.117456962448085</v>
      </c>
      <c r="E82" s="15">
        <v>55.411951574032116</v>
      </c>
      <c r="F82" s="15">
        <v>63.652593611246608</v>
      </c>
      <c r="G82" s="15">
        <v>10.622221966114978</v>
      </c>
      <c r="H82" s="15">
        <v>24.784180759131221</v>
      </c>
      <c r="I82" s="15">
        <v>1.0857739557071733</v>
      </c>
      <c r="J82" s="15">
        <v>2.3346958757687672</v>
      </c>
      <c r="K82" s="119">
        <v>0</v>
      </c>
      <c r="L82" s="523">
        <v>24.421915966793627</v>
      </c>
      <c r="M82" s="523">
        <v>25.321097917638014</v>
      </c>
    </row>
    <row r="83" spans="1:13" x14ac:dyDescent="0.25">
      <c r="A83" s="451" t="s">
        <v>509</v>
      </c>
      <c r="B83" s="15">
        <v>5.3985893829589706</v>
      </c>
      <c r="C83" s="15">
        <v>81.594080396857294</v>
      </c>
      <c r="D83" s="15">
        <v>29.082824067173448</v>
      </c>
      <c r="E83" s="15">
        <v>59.88473195210414</v>
      </c>
      <c r="F83" s="15">
        <v>45.656653817247317</v>
      </c>
      <c r="G83" s="15">
        <v>31.769583242417632</v>
      </c>
      <c r="H83" s="15">
        <v>40.825933067195322</v>
      </c>
      <c r="I83" s="15">
        <v>6.763888511709168</v>
      </c>
      <c r="J83" s="15">
        <v>10.429496550401185</v>
      </c>
      <c r="K83" s="119">
        <v>0.51925888197278691</v>
      </c>
      <c r="L83" s="523">
        <v>25.329549228586096</v>
      </c>
      <c r="M83" s="523">
        <v>28.493704900214368</v>
      </c>
    </row>
    <row r="84" spans="1:13" x14ac:dyDescent="0.25">
      <c r="A84" s="451" t="s">
        <v>510</v>
      </c>
      <c r="B84" s="15">
        <v>14.153381626283618</v>
      </c>
      <c r="C84" s="15">
        <v>73.536389643682455</v>
      </c>
      <c r="D84" s="15">
        <v>50.147134683190309</v>
      </c>
      <c r="E84" s="15">
        <v>29.266843908809964</v>
      </c>
      <c r="F84" s="15">
        <v>38.058544682106742</v>
      </c>
      <c r="G84" s="15">
        <v>8.6859823721780298</v>
      </c>
      <c r="H84" s="15">
        <v>12.588518791700409</v>
      </c>
      <c r="I84" s="15">
        <v>0.27265914585063783</v>
      </c>
      <c r="J84" s="15">
        <v>0.91780951738587357</v>
      </c>
      <c r="K84" s="119">
        <v>0</v>
      </c>
      <c r="L84" s="523">
        <v>24.879984876933349</v>
      </c>
      <c r="M84" s="523">
        <v>23.840828378084737</v>
      </c>
    </row>
    <row r="85" spans="1:13" x14ac:dyDescent="0.25">
      <c r="A85" s="451" t="s">
        <v>511</v>
      </c>
      <c r="B85" s="15">
        <v>9.5342239035346967</v>
      </c>
      <c r="C85" s="15">
        <v>78.586909406155186</v>
      </c>
      <c r="D85" s="15">
        <v>19.133298053742575</v>
      </c>
      <c r="E85" s="15">
        <v>70.929617216440292</v>
      </c>
      <c r="F85" s="15">
        <v>53.323340383154353</v>
      </c>
      <c r="G85" s="15">
        <v>27.438861625017967</v>
      </c>
      <c r="H85" s="15">
        <v>39.867951463240544</v>
      </c>
      <c r="I85" s="15">
        <v>4.8417796811801095</v>
      </c>
      <c r="J85" s="15">
        <v>7.2984599669992933</v>
      </c>
      <c r="K85" s="119">
        <v>0.79849925355543339</v>
      </c>
      <c r="L85" s="523">
        <v>24.234730282561127</v>
      </c>
      <c r="M85" s="523">
        <v>28.04234849205594</v>
      </c>
    </row>
    <row r="86" spans="1:13" x14ac:dyDescent="0.25">
      <c r="A86" s="451" t="s">
        <v>512</v>
      </c>
      <c r="B86" s="15">
        <v>4.6782598920961265</v>
      </c>
      <c r="C86" s="15">
        <v>80.054655582040894</v>
      </c>
      <c r="D86" s="15">
        <v>28.795662223439223</v>
      </c>
      <c r="E86" s="15">
        <v>59.51742617443179</v>
      </c>
      <c r="F86" s="15">
        <v>60.234247188417847</v>
      </c>
      <c r="G86" s="15">
        <v>11.765225190470099</v>
      </c>
      <c r="H86" s="15">
        <v>22.73752177165013</v>
      </c>
      <c r="I86" s="15">
        <v>1.7392270681345479</v>
      </c>
      <c r="J86" s="15">
        <v>4.5140914485727501</v>
      </c>
      <c r="K86" s="119">
        <v>0</v>
      </c>
      <c r="L86" s="523">
        <v>22.396007749734583</v>
      </c>
      <c r="M86" s="523">
        <v>21.281201362502898</v>
      </c>
    </row>
    <row r="87" spans="1:13" x14ac:dyDescent="0.25">
      <c r="A87" s="451" t="s">
        <v>513</v>
      </c>
      <c r="B87" s="15">
        <v>10.816987719405809</v>
      </c>
      <c r="C87" s="15">
        <v>77.164028659150162</v>
      </c>
      <c r="D87" s="15">
        <v>40.487083877741505</v>
      </c>
      <c r="E87" s="15">
        <v>42.42063271263401</v>
      </c>
      <c r="F87" s="15">
        <v>52.77892231264407</v>
      </c>
      <c r="G87" s="15">
        <v>8.5079552350823402</v>
      </c>
      <c r="H87" s="15">
        <v>19.529963182578765</v>
      </c>
      <c r="I87" s="15">
        <v>1.3766661174846102</v>
      </c>
      <c r="J87" s="15">
        <v>2.4509680124239193</v>
      </c>
      <c r="K87" s="119">
        <v>0</v>
      </c>
      <c r="L87" s="523">
        <v>24.866267331313569</v>
      </c>
      <c r="M87" s="523">
        <v>21.84566453842427</v>
      </c>
    </row>
    <row r="88" spans="1:13" x14ac:dyDescent="0.25">
      <c r="A88" s="451" t="s">
        <v>514</v>
      </c>
      <c r="B88" s="15">
        <v>5.1657146652497339</v>
      </c>
      <c r="C88" s="15">
        <v>82.437234325185969</v>
      </c>
      <c r="D88" s="15">
        <v>14.625280056975829</v>
      </c>
      <c r="E88" s="15">
        <v>75.236286481594135</v>
      </c>
      <c r="F88" s="15">
        <v>36.706417488366526</v>
      </c>
      <c r="G88" s="15">
        <v>50.961351428186674</v>
      </c>
      <c r="H88" s="15">
        <v>52.410833333333329</v>
      </c>
      <c r="I88" s="15">
        <v>16.162499999999998</v>
      </c>
      <c r="J88" s="15">
        <v>14.288752066035821</v>
      </c>
      <c r="K88" s="119">
        <v>0.40354149953121521</v>
      </c>
      <c r="L88" s="523">
        <v>24.92634817366487</v>
      </c>
      <c r="M88" s="523">
        <v>29.660779635270018</v>
      </c>
    </row>
    <row r="89" spans="1:13" x14ac:dyDescent="0.25">
      <c r="A89" s="451" t="s">
        <v>515</v>
      </c>
      <c r="B89" s="15">
        <v>14.037902444276945</v>
      </c>
      <c r="C89" s="15">
        <v>68.391299666200069</v>
      </c>
      <c r="D89" s="15">
        <v>21.592462153069807</v>
      </c>
      <c r="E89" s="15">
        <v>63.241169049621526</v>
      </c>
      <c r="F89" s="15">
        <v>29.071219712887725</v>
      </c>
      <c r="G89" s="15">
        <v>48.607784651101284</v>
      </c>
      <c r="H89" s="15">
        <v>45.195072032109834</v>
      </c>
      <c r="I89" s="15">
        <v>22.133647635961104</v>
      </c>
      <c r="J89" s="15">
        <v>14.197609936626755</v>
      </c>
      <c r="K89" s="119">
        <v>0.81749390373135888</v>
      </c>
      <c r="L89" s="523">
        <v>21.082437972960516</v>
      </c>
      <c r="M89" s="523">
        <v>22.226445256221012</v>
      </c>
    </row>
    <row r="90" spans="1:13" x14ac:dyDescent="0.25">
      <c r="A90" s="451" t="s">
        <v>516</v>
      </c>
      <c r="B90" s="15">
        <v>12.464750479229291</v>
      </c>
      <c r="C90" s="15">
        <v>77.082080815184639</v>
      </c>
      <c r="D90" s="15">
        <v>14.750472278403064</v>
      </c>
      <c r="E90" s="15">
        <v>75.593169210412498</v>
      </c>
      <c r="F90" s="15">
        <v>23.582360899329142</v>
      </c>
      <c r="G90" s="15">
        <v>56.835981144826889</v>
      </c>
      <c r="H90" s="15">
        <v>45.51399359838468</v>
      </c>
      <c r="I90" s="15">
        <v>31.485784203968908</v>
      </c>
      <c r="J90" s="15">
        <v>17.65680113935975</v>
      </c>
      <c r="K90" s="119">
        <v>0.95735391265114322</v>
      </c>
      <c r="L90" s="523">
        <v>22.187662441640001</v>
      </c>
      <c r="M90" s="523">
        <v>22.378075235913283</v>
      </c>
    </row>
    <row r="91" spans="1:13" x14ac:dyDescent="0.25">
      <c r="A91" s="451" t="s">
        <v>517</v>
      </c>
      <c r="B91" s="15">
        <v>9.9792181478559208</v>
      </c>
      <c r="C91" s="15">
        <v>67.22244227646766</v>
      </c>
      <c r="D91" s="15">
        <v>42.119559542125316</v>
      </c>
      <c r="E91" s="15">
        <v>28.298007130005193</v>
      </c>
      <c r="F91" s="15">
        <v>31.299503264583912</v>
      </c>
      <c r="G91" s="15">
        <v>0</v>
      </c>
      <c r="H91" s="15">
        <v>11.639100301883582</v>
      </c>
      <c r="I91" s="15">
        <v>0</v>
      </c>
      <c r="J91" s="15">
        <v>0.9186246220925941</v>
      </c>
      <c r="K91" s="119">
        <v>0</v>
      </c>
      <c r="L91" s="523">
        <v>19.412397060244835</v>
      </c>
      <c r="M91" s="523">
        <v>22.588921739481279</v>
      </c>
    </row>
    <row r="92" spans="1:13" x14ac:dyDescent="0.25">
      <c r="A92" s="451" t="s">
        <v>518</v>
      </c>
      <c r="B92" s="15">
        <v>9.6350158842216729</v>
      </c>
      <c r="C92" s="15">
        <v>67.274267560889513</v>
      </c>
      <c r="D92" s="15">
        <v>19.924389219366116</v>
      </c>
      <c r="E92" s="15">
        <v>65.236656323256412</v>
      </c>
      <c r="F92" s="15">
        <v>47.572014433675292</v>
      </c>
      <c r="G92" s="15">
        <v>34.975800194583677</v>
      </c>
      <c r="H92" s="15">
        <v>47.764054184058217</v>
      </c>
      <c r="I92" s="15">
        <v>6.528620416776576</v>
      </c>
      <c r="J92" s="15">
        <v>8.6772047206129983</v>
      </c>
      <c r="K92" s="119">
        <v>6.9726213347377483E-2</v>
      </c>
      <c r="L92" s="523">
        <v>23.243153202646621</v>
      </c>
      <c r="M92" s="523">
        <v>21.269398391589238</v>
      </c>
    </row>
    <row r="93" spans="1:13" x14ac:dyDescent="0.25">
      <c r="A93" s="451" t="s">
        <v>519</v>
      </c>
      <c r="B93" s="15">
        <v>11.45673077615859</v>
      </c>
      <c r="C93" s="15">
        <v>70.641570444789323</v>
      </c>
      <c r="D93" s="15">
        <v>48.220186108444906</v>
      </c>
      <c r="E93" s="15">
        <v>32.454654804876071</v>
      </c>
      <c r="F93" s="15">
        <v>35.892303833145185</v>
      </c>
      <c r="G93" s="15">
        <v>4.8672585764857637</v>
      </c>
      <c r="H93" s="15">
        <v>10.741628302027182</v>
      </c>
      <c r="I93" s="15">
        <v>5.8859623255411005E-2</v>
      </c>
      <c r="J93" s="15">
        <v>0.92223530274819132</v>
      </c>
      <c r="K93" s="119">
        <v>0</v>
      </c>
      <c r="L93" s="523">
        <v>21.414844735817201</v>
      </c>
      <c r="M93" s="523">
        <v>21.742719303930269</v>
      </c>
    </row>
    <row r="94" spans="1:13" x14ac:dyDescent="0.25">
      <c r="A94" s="451" t="s">
        <v>520</v>
      </c>
      <c r="B94" s="15">
        <v>21.84665901978325</v>
      </c>
      <c r="C94" s="15">
        <v>57.819337946512064</v>
      </c>
      <c r="D94" s="15">
        <v>30.558439101397777</v>
      </c>
      <c r="E94" s="15">
        <v>44.958063019522157</v>
      </c>
      <c r="F94" s="15">
        <v>44.239952570984876</v>
      </c>
      <c r="G94" s="15">
        <v>9.3949980101587673</v>
      </c>
      <c r="H94" s="15">
        <v>25.80335971247424</v>
      </c>
      <c r="I94" s="15">
        <v>0.70519995799106372</v>
      </c>
      <c r="J94" s="15">
        <v>2.9049752727790636</v>
      </c>
      <c r="K94" s="119">
        <v>0</v>
      </c>
      <c r="L94" s="523">
        <v>24.890343427666558</v>
      </c>
      <c r="M94" s="523">
        <v>26.812252224791962</v>
      </c>
    </row>
    <row r="95" spans="1:13" x14ac:dyDescent="0.25">
      <c r="A95" s="451" t="s">
        <v>521</v>
      </c>
      <c r="B95" s="15">
        <v>13.824016417279516</v>
      </c>
      <c r="C95" s="15">
        <v>70.249569031422482</v>
      </c>
      <c r="D95" s="15">
        <v>46.611784157647435</v>
      </c>
      <c r="E95" s="15">
        <v>30.260764509187155</v>
      </c>
      <c r="F95" s="15">
        <v>38.386689456940246</v>
      </c>
      <c r="G95" s="15">
        <v>3.4783969311862304</v>
      </c>
      <c r="H95" s="15">
        <v>7.1757933098973536</v>
      </c>
      <c r="I95" s="15">
        <v>1.260734568462285</v>
      </c>
      <c r="J95" s="15">
        <v>2.6920803510740314</v>
      </c>
      <c r="K95" s="119">
        <v>0.56015336497503143</v>
      </c>
      <c r="L95" s="523">
        <v>21.295229615462389</v>
      </c>
      <c r="M95" s="523">
        <v>20.605951445995931</v>
      </c>
    </row>
    <row r="96" spans="1:13" x14ac:dyDescent="0.25">
      <c r="A96" s="451" t="s">
        <v>522</v>
      </c>
      <c r="B96" s="15">
        <v>7.7432596324283978</v>
      </c>
      <c r="C96" s="15">
        <v>78.533445284075015</v>
      </c>
      <c r="D96" s="15">
        <v>29.72407336013659</v>
      </c>
      <c r="E96" s="15">
        <v>59.183785867709425</v>
      </c>
      <c r="F96" s="15">
        <v>49.314683348562596</v>
      </c>
      <c r="G96" s="15">
        <v>24.411330568637098</v>
      </c>
      <c r="H96" s="15">
        <v>39.483303897810821</v>
      </c>
      <c r="I96" s="15">
        <v>5.2244629728508647</v>
      </c>
      <c r="J96" s="15">
        <v>4.7747374239911551</v>
      </c>
      <c r="K96" s="119">
        <v>0.20038695411829741</v>
      </c>
      <c r="L96" s="523">
        <v>25.144718550947154</v>
      </c>
      <c r="M96" s="523">
        <v>24.863580720791749</v>
      </c>
    </row>
    <row r="97" spans="1:13" x14ac:dyDescent="0.25">
      <c r="A97" s="451" t="s">
        <v>523</v>
      </c>
      <c r="B97" s="15">
        <v>10.497508519371546</v>
      </c>
      <c r="C97" s="15">
        <v>75.229945332785874</v>
      </c>
      <c r="D97" s="15">
        <v>49.114558122142412</v>
      </c>
      <c r="E97" s="15">
        <v>33.430331657876444</v>
      </c>
      <c r="F97" s="15">
        <v>37.989278468421205</v>
      </c>
      <c r="G97" s="15">
        <v>2.4270450360154032</v>
      </c>
      <c r="H97" s="15">
        <v>7.4103186568644466</v>
      </c>
      <c r="I97" s="15">
        <v>1.446883710576613</v>
      </c>
      <c r="J97" s="15">
        <v>1.9863625936265517</v>
      </c>
      <c r="K97" s="119">
        <v>0.58220060031686838</v>
      </c>
      <c r="L97" s="523">
        <v>21.54981886159765</v>
      </c>
      <c r="M97" s="523">
        <v>26.317993239958852</v>
      </c>
    </row>
    <row r="98" spans="1:13" x14ac:dyDescent="0.25">
      <c r="A98" s="451" t="s">
        <v>524</v>
      </c>
      <c r="B98" s="15">
        <v>4.8903288613063189</v>
      </c>
      <c r="C98" s="15">
        <v>80.91935140397311</v>
      </c>
      <c r="D98" s="15">
        <v>33.869579525605644</v>
      </c>
      <c r="E98" s="15">
        <v>51.984659392957496</v>
      </c>
      <c r="F98" s="15">
        <v>56.918205381717122</v>
      </c>
      <c r="G98" s="15">
        <v>13.876493065761696</v>
      </c>
      <c r="H98" s="15">
        <v>25.676056621629783</v>
      </c>
      <c r="I98" s="15">
        <v>2.2270100477216439</v>
      </c>
      <c r="J98" s="15">
        <v>3.0309719861365592</v>
      </c>
      <c r="K98" s="119">
        <v>0.13134947791341972</v>
      </c>
      <c r="L98" s="523">
        <v>24.620163216268882</v>
      </c>
      <c r="M98" s="523">
        <v>26.124858980557629</v>
      </c>
    </row>
    <row r="99" spans="1:13" x14ac:dyDescent="0.25">
      <c r="A99" s="451" t="s">
        <v>525</v>
      </c>
      <c r="B99" s="15">
        <v>9.4850747157152515</v>
      </c>
      <c r="C99" s="15">
        <v>72.710415227958663</v>
      </c>
      <c r="D99" s="15">
        <v>45.093587050064016</v>
      </c>
      <c r="E99" s="15">
        <v>24.425078469150748</v>
      </c>
      <c r="F99" s="15">
        <v>23.997560585929847</v>
      </c>
      <c r="G99" s="15">
        <v>3.7207712469992225</v>
      </c>
      <c r="H99" s="15">
        <v>6.0149040648670997</v>
      </c>
      <c r="I99" s="15">
        <v>1.3015143095667181</v>
      </c>
      <c r="J99" s="15">
        <v>0</v>
      </c>
      <c r="K99" s="119">
        <v>0</v>
      </c>
      <c r="L99" s="523">
        <v>18.310205450405753</v>
      </c>
      <c r="M99" s="523">
        <v>26.098788252319917</v>
      </c>
    </row>
    <row r="100" spans="1:13" x14ac:dyDescent="0.25">
      <c r="A100" s="451" t="s">
        <v>526</v>
      </c>
      <c r="B100" s="15">
        <v>7.9679538750335208</v>
      </c>
      <c r="C100" s="15">
        <v>75.439125770984177</v>
      </c>
      <c r="D100" s="15">
        <v>43.719448053957052</v>
      </c>
      <c r="E100" s="15">
        <v>35.495947032980638</v>
      </c>
      <c r="F100" s="15">
        <v>40.263737801252233</v>
      </c>
      <c r="G100" s="15">
        <v>8.2024554898737279</v>
      </c>
      <c r="H100" s="15">
        <v>13.150635098675236</v>
      </c>
      <c r="I100" s="15">
        <v>1.9522842331827688</v>
      </c>
      <c r="J100" s="15">
        <v>0.34905898017201048</v>
      </c>
      <c r="K100" s="119">
        <v>0</v>
      </c>
      <c r="L100" s="523">
        <v>21.419095954962746</v>
      </c>
      <c r="M100" s="523">
        <v>24.397600300952355</v>
      </c>
    </row>
    <row r="101" spans="1:13" x14ac:dyDescent="0.25">
      <c r="A101" s="451" t="s">
        <v>527</v>
      </c>
      <c r="B101" s="15">
        <v>14.86390231588676</v>
      </c>
      <c r="C101" s="15">
        <v>69.540539739683567</v>
      </c>
      <c r="D101" s="15">
        <v>47.53598875351453</v>
      </c>
      <c r="E101" s="15">
        <v>31.191021555763822</v>
      </c>
      <c r="F101" s="15">
        <v>33.319400987615488</v>
      </c>
      <c r="G101" s="15">
        <v>3.0130135804749356</v>
      </c>
      <c r="H101" s="15">
        <v>9.5923108965735331</v>
      </c>
      <c r="I101" s="15">
        <v>0.5456145992217023</v>
      </c>
      <c r="J101" s="15">
        <v>1.9042326764596162</v>
      </c>
      <c r="K101" s="119">
        <v>0</v>
      </c>
      <c r="L101" s="523">
        <v>22.449013550561673</v>
      </c>
      <c r="M101" s="523">
        <v>21.060142217944918</v>
      </c>
    </row>
    <row r="102" spans="1:13" x14ac:dyDescent="0.25">
      <c r="A102" s="451" t="s">
        <v>528</v>
      </c>
      <c r="B102" s="15">
        <v>5.8455458587189195</v>
      </c>
      <c r="C102" s="15">
        <v>76.365332894231301</v>
      </c>
      <c r="D102" s="15">
        <v>31.092436974789916</v>
      </c>
      <c r="E102" s="15">
        <v>61.29991819736744</v>
      </c>
      <c r="F102" s="15">
        <v>29.494061215166745</v>
      </c>
      <c r="G102" s="15">
        <v>49.862951119232527</v>
      </c>
      <c r="H102" s="15">
        <v>35.926042983565111</v>
      </c>
      <c r="I102" s="15">
        <v>27.285082174462705</v>
      </c>
      <c r="J102" s="15">
        <v>21.419634353582701</v>
      </c>
      <c r="K102" s="119">
        <v>1.0625781994061514</v>
      </c>
      <c r="L102" s="523">
        <v>24.744170815750891</v>
      </c>
      <c r="M102" s="523">
        <v>29.836194899045154</v>
      </c>
    </row>
    <row r="103" spans="1:13" x14ac:dyDescent="0.25">
      <c r="A103" s="451" t="s">
        <v>529</v>
      </c>
      <c r="B103" s="15">
        <v>8.2463567152822943</v>
      </c>
      <c r="C103" s="15">
        <v>76.237855301993733</v>
      </c>
      <c r="D103" s="15">
        <v>36.332120365496564</v>
      </c>
      <c r="E103" s="15">
        <v>48.380768545283246</v>
      </c>
      <c r="F103" s="15">
        <v>52.620921805348772</v>
      </c>
      <c r="G103" s="15">
        <v>14.66868968370448</v>
      </c>
      <c r="H103" s="15">
        <v>28.473227983015466</v>
      </c>
      <c r="I103" s="15">
        <v>1.9639986164857248</v>
      </c>
      <c r="J103" s="15">
        <v>3.9057559889913649</v>
      </c>
      <c r="K103" s="119">
        <v>0.25189132748003518</v>
      </c>
      <c r="L103" s="523">
        <v>24.636434810688687</v>
      </c>
      <c r="M103" s="523">
        <v>21.906897699666061</v>
      </c>
    </row>
    <row r="104" spans="1:13" x14ac:dyDescent="0.25">
      <c r="A104" s="451" t="s">
        <v>530</v>
      </c>
      <c r="B104" s="15">
        <v>7.8419323150625404</v>
      </c>
      <c r="C104" s="15">
        <v>76.838979769158229</v>
      </c>
      <c r="D104" s="15">
        <v>14.727502170792894</v>
      </c>
      <c r="E104" s="15">
        <v>69.049850798175243</v>
      </c>
      <c r="F104" s="15">
        <v>44.235046879360354</v>
      </c>
      <c r="G104" s="15">
        <v>40.625464436586967</v>
      </c>
      <c r="H104" s="15">
        <v>52.881453588392816</v>
      </c>
      <c r="I104" s="15">
        <v>6.6055503729704963</v>
      </c>
      <c r="J104" s="15">
        <v>8.5114385602665479</v>
      </c>
      <c r="K104" s="119">
        <v>0.33195821752568744</v>
      </c>
      <c r="L104" s="523">
        <v>22.675999029878341</v>
      </c>
      <c r="M104" s="523">
        <v>22.003627759754568</v>
      </c>
    </row>
    <row r="105" spans="1:13" x14ac:dyDescent="0.25">
      <c r="A105" s="451" t="s">
        <v>531</v>
      </c>
      <c r="B105" s="15">
        <v>16.96015576912529</v>
      </c>
      <c r="C105" s="15">
        <v>65.267406477816664</v>
      </c>
      <c r="D105" s="15">
        <v>45.774986973221957</v>
      </c>
      <c r="E105" s="15">
        <v>27.546177397070753</v>
      </c>
      <c r="F105" s="15">
        <v>35.518491559299001</v>
      </c>
      <c r="G105" s="15">
        <v>4.0759039270235116</v>
      </c>
      <c r="H105" s="15">
        <v>7.8625598147301856</v>
      </c>
      <c r="I105" s="15">
        <v>0.35353236577024216</v>
      </c>
      <c r="J105" s="15">
        <v>1.9947252955571031</v>
      </c>
      <c r="K105" s="119">
        <v>0</v>
      </c>
      <c r="L105" s="523">
        <v>21.849443712957626</v>
      </c>
      <c r="M105" s="523">
        <v>19.015773530087692</v>
      </c>
    </row>
    <row r="106" spans="1:13" x14ac:dyDescent="0.25">
      <c r="A106" s="451" t="s">
        <v>532</v>
      </c>
      <c r="B106" s="15">
        <v>12.228601935710492</v>
      </c>
      <c r="C106" s="15">
        <v>77.139832294984529</v>
      </c>
      <c r="D106" s="15">
        <v>48.06451411859193</v>
      </c>
      <c r="E106" s="15">
        <v>23.323051316046968</v>
      </c>
      <c r="F106" s="15">
        <v>28.232807915106346</v>
      </c>
      <c r="G106" s="15">
        <v>4.743918111427428</v>
      </c>
      <c r="H106" s="15">
        <v>4.7368090233557485</v>
      </c>
      <c r="I106" s="15">
        <v>0</v>
      </c>
      <c r="J106" s="15">
        <v>0.61335765324057157</v>
      </c>
      <c r="K106" s="119">
        <v>0</v>
      </c>
      <c r="L106" s="523">
        <v>21.738114032046834</v>
      </c>
      <c r="M106" s="523">
        <v>24.048328015040894</v>
      </c>
    </row>
    <row r="107" spans="1:13" x14ac:dyDescent="0.25">
      <c r="A107" s="453" t="s">
        <v>533</v>
      </c>
      <c r="B107" s="15">
        <v>16.083934607340765</v>
      </c>
      <c r="C107" s="15">
        <v>58.651413203848371</v>
      </c>
      <c r="D107" s="15">
        <v>26.269715943540334</v>
      </c>
      <c r="E107" s="15">
        <v>47.196100659137173</v>
      </c>
      <c r="F107" s="15">
        <v>54.973223751675867</v>
      </c>
      <c r="G107" s="15">
        <v>12.085309228877456</v>
      </c>
      <c r="H107" s="15">
        <v>19.641998451940573</v>
      </c>
      <c r="I107" s="15">
        <v>1.0775603783681893</v>
      </c>
      <c r="J107" s="15">
        <v>1.5784963123295617</v>
      </c>
      <c r="K107" s="119">
        <v>0.25843197384373073</v>
      </c>
      <c r="L107" s="523">
        <v>21.460602813064504</v>
      </c>
      <c r="M107" s="523">
        <v>21.325293037416774</v>
      </c>
    </row>
    <row r="109" spans="1:13" x14ac:dyDescent="0.25">
      <c r="A109" s="605" t="s">
        <v>535</v>
      </c>
      <c r="B109" s="605"/>
      <c r="C109" s="605"/>
      <c r="D109" s="605"/>
      <c r="E109" s="605"/>
      <c r="F109" s="605"/>
      <c r="G109" s="605"/>
      <c r="H109" s="605"/>
      <c r="I109" s="605"/>
      <c r="J109" s="605"/>
      <c r="K109" s="605"/>
      <c r="L109" s="605"/>
      <c r="M109" s="605"/>
    </row>
    <row r="110" spans="1:13" x14ac:dyDescent="0.25">
      <c r="A110" s="605"/>
      <c r="B110" s="605"/>
      <c r="C110" s="605"/>
      <c r="D110" s="605"/>
      <c r="E110" s="605"/>
      <c r="F110" s="605"/>
      <c r="G110" s="605"/>
      <c r="H110" s="605"/>
      <c r="I110" s="605"/>
      <c r="J110" s="605"/>
      <c r="K110" s="605"/>
      <c r="L110" s="605"/>
      <c r="M110" s="605"/>
    </row>
    <row r="111" spans="1:13" x14ac:dyDescent="0.25">
      <c r="A111" t="s">
        <v>119</v>
      </c>
      <c r="B111" s="30"/>
      <c r="C111" s="30"/>
      <c r="D111" s="30"/>
      <c r="E111" s="30"/>
      <c r="F111" s="30"/>
      <c r="G111" s="30"/>
      <c r="H111" s="30"/>
      <c r="I111" s="30"/>
    </row>
  </sheetData>
  <mergeCells count="9">
    <mergeCell ref="J5:K5"/>
    <mergeCell ref="L5:M5"/>
    <mergeCell ref="A109:M110"/>
    <mergeCell ref="A1:F1"/>
    <mergeCell ref="A5:A6"/>
    <mergeCell ref="B5:C5"/>
    <mergeCell ref="D5:E5"/>
    <mergeCell ref="F5:G5"/>
    <mergeCell ref="H5:I5"/>
  </mergeCells>
  <hyperlinks>
    <hyperlink ref="A2" location="'Appendix Table Menu'!A1" display="'Appendix Table Menu'!A1" xr:uid="{C0B35D4E-BADE-4044-8510-FD61D4680A83}"/>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A2313-699F-4563-9441-218E1AF00429}">
  <sheetPr>
    <tabColor rgb="FFC65911"/>
  </sheetPr>
  <dimension ref="A1:G111"/>
  <sheetViews>
    <sheetView topLeftCell="A94" workbookViewId="0">
      <selection activeCell="A116" sqref="A116"/>
    </sheetView>
  </sheetViews>
  <sheetFormatPr defaultColWidth="9.140625" defaultRowHeight="15" x14ac:dyDescent="0.25"/>
  <cols>
    <col min="1" max="1" width="56.28515625" customWidth="1"/>
    <col min="2" max="7" width="14.42578125" customWidth="1"/>
  </cols>
  <sheetData>
    <row r="1" spans="1:7" ht="21" x14ac:dyDescent="0.35">
      <c r="A1" s="606" t="s">
        <v>536</v>
      </c>
      <c r="B1" s="606"/>
      <c r="C1" s="606"/>
      <c r="D1" s="606"/>
      <c r="E1" s="606"/>
      <c r="F1" s="606"/>
    </row>
    <row r="2" spans="1:7" x14ac:dyDescent="0.25">
      <c r="A2" s="370" t="s">
        <v>71</v>
      </c>
    </row>
    <row r="3" spans="1:7" x14ac:dyDescent="0.25">
      <c r="A3" s="1"/>
    </row>
    <row r="4" spans="1:7" x14ac:dyDescent="0.25">
      <c r="A4" t="s">
        <v>136</v>
      </c>
    </row>
    <row r="5" spans="1:7" x14ac:dyDescent="0.25">
      <c r="A5" s="697" t="s">
        <v>191</v>
      </c>
      <c r="B5" s="703">
        <v>2009</v>
      </c>
      <c r="C5" s="703"/>
      <c r="D5" s="703"/>
      <c r="E5" s="703">
        <v>2019</v>
      </c>
      <c r="F5" s="703"/>
      <c r="G5" s="704"/>
    </row>
    <row r="6" spans="1:7" ht="30" x14ac:dyDescent="0.25">
      <c r="A6" s="702"/>
      <c r="B6" s="440" t="s">
        <v>210</v>
      </c>
      <c r="C6" s="440" t="s">
        <v>211</v>
      </c>
      <c r="D6" s="440" t="s">
        <v>212</v>
      </c>
      <c r="E6" s="440" t="s">
        <v>210</v>
      </c>
      <c r="F6" s="440" t="s">
        <v>211</v>
      </c>
      <c r="G6" s="441" t="s">
        <v>212</v>
      </c>
    </row>
    <row r="7" spans="1:7" x14ac:dyDescent="0.25">
      <c r="A7" s="479" t="s">
        <v>316</v>
      </c>
      <c r="B7" s="480">
        <v>8723.5840000000007</v>
      </c>
      <c r="C7" s="481">
        <v>10104.932000000001</v>
      </c>
      <c r="D7" s="482">
        <v>38686.858999999997</v>
      </c>
      <c r="E7" s="483">
        <v>9870184</v>
      </c>
      <c r="F7" s="484">
        <v>10518386</v>
      </c>
      <c r="G7" s="485">
        <v>44011540</v>
      </c>
    </row>
    <row r="8" spans="1:7" x14ac:dyDescent="0.25">
      <c r="A8" s="451" t="s">
        <v>434</v>
      </c>
      <c r="B8" s="313">
        <v>16.495000000000001</v>
      </c>
      <c r="C8" s="191">
        <v>28.661000000000001</v>
      </c>
      <c r="D8" s="307">
        <v>90.231999999999999</v>
      </c>
      <c r="E8" s="306">
        <v>22835</v>
      </c>
      <c r="F8" s="171">
        <v>23947</v>
      </c>
      <c r="G8" s="486">
        <v>94903</v>
      </c>
    </row>
    <row r="9" spans="1:7" x14ac:dyDescent="0.25">
      <c r="A9" s="451" t="s">
        <v>435</v>
      </c>
      <c r="B9" s="313">
        <v>22.278737</v>
      </c>
      <c r="C9" s="191">
        <v>26.843062000000003</v>
      </c>
      <c r="D9" s="307">
        <v>111.0865</v>
      </c>
      <c r="E9" s="306">
        <v>25780.744999999999</v>
      </c>
      <c r="F9" s="171">
        <v>29591.978999999999</v>
      </c>
      <c r="G9" s="486">
        <v>130451.7</v>
      </c>
    </row>
    <row r="10" spans="1:7" x14ac:dyDescent="0.25">
      <c r="A10" s="451" t="s">
        <v>436</v>
      </c>
      <c r="B10" s="313">
        <v>22.75985</v>
      </c>
      <c r="C10" s="191">
        <v>28.578749999999999</v>
      </c>
      <c r="D10" s="307">
        <v>109.1101</v>
      </c>
      <c r="E10" s="306">
        <v>26209.4</v>
      </c>
      <c r="F10" s="171">
        <v>25019.1</v>
      </c>
      <c r="G10" s="486">
        <v>114794.2</v>
      </c>
    </row>
    <row r="11" spans="1:7" x14ac:dyDescent="0.25">
      <c r="A11" s="451" t="s">
        <v>437</v>
      </c>
      <c r="B11" s="313">
        <v>18.358000000000001</v>
      </c>
      <c r="C11" s="191">
        <v>19.588999999999999</v>
      </c>
      <c r="D11" s="307">
        <v>84.052999999999997</v>
      </c>
      <c r="E11" s="306">
        <v>23369</v>
      </c>
      <c r="F11" s="171">
        <v>22607</v>
      </c>
      <c r="G11" s="486">
        <v>103263</v>
      </c>
    </row>
    <row r="12" spans="1:7" x14ac:dyDescent="0.25">
      <c r="A12" s="451" t="s">
        <v>438</v>
      </c>
      <c r="B12" s="313">
        <v>144.09</v>
      </c>
      <c r="C12" s="191">
        <v>159.82041000000001</v>
      </c>
      <c r="D12" s="307">
        <v>595.01830000000007</v>
      </c>
      <c r="E12" s="306">
        <v>195421.1</v>
      </c>
      <c r="F12" s="171">
        <v>184956.79999999999</v>
      </c>
      <c r="G12" s="486">
        <v>786335.4</v>
      </c>
    </row>
    <row r="13" spans="1:7" x14ac:dyDescent="0.25">
      <c r="A13" s="451" t="s">
        <v>439</v>
      </c>
      <c r="B13" s="313">
        <v>12.909967</v>
      </c>
      <c r="C13" s="191">
        <v>16.193879000000003</v>
      </c>
      <c r="D13" s="307">
        <v>65.100629999999995</v>
      </c>
      <c r="E13" s="306">
        <v>15682.48</v>
      </c>
      <c r="F13" s="171">
        <v>16196.335999999999</v>
      </c>
      <c r="G13" s="486">
        <v>66180.990000000005</v>
      </c>
    </row>
    <row r="14" spans="1:7" x14ac:dyDescent="0.25">
      <c r="A14" s="451" t="s">
        <v>440</v>
      </c>
      <c r="B14" s="313">
        <v>59.453600000000002</v>
      </c>
      <c r="C14" s="191">
        <v>63.293199999999999</v>
      </c>
      <c r="D14" s="307">
        <v>252.53187</v>
      </c>
      <c r="E14" s="306">
        <v>82618.532000000007</v>
      </c>
      <c r="F14" s="171">
        <v>77484.248000000007</v>
      </c>
      <c r="G14" s="486">
        <v>346709.12</v>
      </c>
    </row>
    <row r="15" spans="1:7" x14ac:dyDescent="0.25">
      <c r="A15" s="451" t="s">
        <v>441</v>
      </c>
      <c r="B15" s="313">
        <v>24.195</v>
      </c>
      <c r="C15" s="191">
        <v>28.513999999999999</v>
      </c>
      <c r="D15" s="307">
        <v>96.444999999999993</v>
      </c>
      <c r="E15" s="306">
        <v>33339</v>
      </c>
      <c r="F15" s="171">
        <v>29558</v>
      </c>
      <c r="G15" s="486">
        <v>112991</v>
      </c>
    </row>
    <row r="16" spans="1:7" x14ac:dyDescent="0.25">
      <c r="A16" s="451" t="s">
        <v>442</v>
      </c>
      <c r="B16" s="313">
        <v>80.872816</v>
      </c>
      <c r="C16" s="191">
        <v>86.736648000000002</v>
      </c>
      <c r="D16" s="307">
        <v>321.64949999999999</v>
      </c>
      <c r="E16" s="306">
        <v>80762.69</v>
      </c>
      <c r="F16" s="171">
        <v>92955.97</v>
      </c>
      <c r="G16" s="486">
        <v>357995.6</v>
      </c>
    </row>
    <row r="17" spans="1:7" x14ac:dyDescent="0.25">
      <c r="A17" s="451" t="s">
        <v>443</v>
      </c>
      <c r="B17" s="313">
        <v>20.963999999999999</v>
      </c>
      <c r="C17" s="191">
        <v>27.238</v>
      </c>
      <c r="D17" s="307">
        <v>95.293000000000006</v>
      </c>
      <c r="E17" s="306">
        <v>18214</v>
      </c>
      <c r="F17" s="171">
        <v>25918</v>
      </c>
      <c r="G17" s="486">
        <v>92598</v>
      </c>
    </row>
    <row r="18" spans="1:7" x14ac:dyDescent="0.25">
      <c r="A18" s="451" t="s">
        <v>444</v>
      </c>
      <c r="B18" s="313">
        <v>28.23321</v>
      </c>
      <c r="C18" s="191">
        <v>36.823191000000001</v>
      </c>
      <c r="D18" s="307">
        <v>134.13170000000002</v>
      </c>
      <c r="E18" s="306">
        <v>30663.231</v>
      </c>
      <c r="F18" s="171">
        <v>34715.059000000001</v>
      </c>
      <c r="G18" s="486">
        <v>146761.26</v>
      </c>
    </row>
    <row r="19" spans="1:7" x14ac:dyDescent="0.25">
      <c r="A19" s="451" t="s">
        <v>445</v>
      </c>
      <c r="B19" s="313">
        <v>15.898100000000001</v>
      </c>
      <c r="C19" s="191">
        <v>14.929876</v>
      </c>
      <c r="D19" s="307">
        <v>64.068764000000002</v>
      </c>
      <c r="E19" s="306">
        <v>20345.424999999999</v>
      </c>
      <c r="F19" s="171">
        <v>15222.063</v>
      </c>
      <c r="G19" s="486">
        <v>76781.207999999999</v>
      </c>
    </row>
    <row r="20" spans="1:7" x14ac:dyDescent="0.25">
      <c r="A20" s="451" t="s">
        <v>446</v>
      </c>
      <c r="B20" s="313">
        <v>137.2715</v>
      </c>
      <c r="C20" s="191">
        <v>155.2724</v>
      </c>
      <c r="D20" s="307">
        <v>624.89890000000003</v>
      </c>
      <c r="E20" s="306">
        <v>161090.79999999999</v>
      </c>
      <c r="F20" s="171">
        <v>170841.78</v>
      </c>
      <c r="G20" s="486">
        <v>715109.2</v>
      </c>
    </row>
    <row r="21" spans="1:7" x14ac:dyDescent="0.25">
      <c r="A21" s="451" t="s">
        <v>447</v>
      </c>
      <c r="B21" s="313">
        <v>21.584</v>
      </c>
      <c r="C21" s="191">
        <v>29.954000000000001</v>
      </c>
      <c r="D21" s="307">
        <v>98.14</v>
      </c>
      <c r="E21" s="306">
        <v>24246</v>
      </c>
      <c r="F21" s="171">
        <v>26698</v>
      </c>
      <c r="G21" s="486">
        <v>114667</v>
      </c>
    </row>
    <row r="22" spans="1:7" x14ac:dyDescent="0.25">
      <c r="A22" s="451" t="s">
        <v>448</v>
      </c>
      <c r="B22" s="313">
        <v>34.281999999999996</v>
      </c>
      <c r="C22" s="191">
        <v>47.296999999999997</v>
      </c>
      <c r="D22" s="307">
        <v>155.93700000000001</v>
      </c>
      <c r="E22" s="306">
        <v>34525</v>
      </c>
      <c r="F22" s="171">
        <v>44263</v>
      </c>
      <c r="G22" s="486">
        <v>168359</v>
      </c>
    </row>
    <row r="23" spans="1:7" x14ac:dyDescent="0.25">
      <c r="A23" s="451" t="s">
        <v>449</v>
      </c>
      <c r="B23" s="313">
        <v>17.678999999999998</v>
      </c>
      <c r="C23" s="191">
        <v>17.492000000000001</v>
      </c>
      <c r="D23" s="307">
        <v>64.200999999999993</v>
      </c>
      <c r="E23" s="306">
        <v>18480</v>
      </c>
      <c r="F23" s="171">
        <v>18653</v>
      </c>
      <c r="G23" s="486">
        <v>69927</v>
      </c>
    </row>
    <row r="24" spans="1:7" x14ac:dyDescent="0.25">
      <c r="A24" s="451" t="s">
        <v>450</v>
      </c>
      <c r="B24" s="313">
        <v>19.296834</v>
      </c>
      <c r="C24" s="191">
        <v>23.862158000000001</v>
      </c>
      <c r="D24" s="307">
        <v>86.520153999999991</v>
      </c>
      <c r="E24" s="306">
        <v>24378</v>
      </c>
      <c r="F24" s="171">
        <v>22730</v>
      </c>
      <c r="G24" s="486">
        <v>99757</v>
      </c>
    </row>
    <row r="25" spans="1:7" x14ac:dyDescent="0.25">
      <c r="A25" s="451" t="s">
        <v>451</v>
      </c>
      <c r="B25" s="313">
        <v>59.643150999999996</v>
      </c>
      <c r="C25" s="191">
        <v>70.541926000000004</v>
      </c>
      <c r="D25" s="307">
        <v>270.91470000000004</v>
      </c>
      <c r="E25" s="306">
        <v>78315.399999999994</v>
      </c>
      <c r="F25" s="171">
        <v>65530.15</v>
      </c>
      <c r="G25" s="486">
        <v>337743.7</v>
      </c>
    </row>
    <row r="26" spans="1:7" x14ac:dyDescent="0.25">
      <c r="A26" s="451" t="s">
        <v>452</v>
      </c>
      <c r="B26" s="313">
        <v>11.317313</v>
      </c>
      <c r="C26" s="191">
        <v>16.980826</v>
      </c>
      <c r="D26" s="307">
        <v>63.206859999999999</v>
      </c>
      <c r="E26" s="306">
        <v>18154.864000000001</v>
      </c>
      <c r="F26" s="171">
        <v>13739</v>
      </c>
      <c r="G26" s="486">
        <v>75914.490000000005</v>
      </c>
    </row>
    <row r="27" spans="1:7" x14ac:dyDescent="0.25">
      <c r="A27" s="451" t="s">
        <v>453</v>
      </c>
      <c r="B27" s="313">
        <v>249.91395</v>
      </c>
      <c r="C27" s="191">
        <v>320.85419999999999</v>
      </c>
      <c r="D27" s="307">
        <v>1119.8833</v>
      </c>
      <c r="E27" s="306">
        <v>274865.38</v>
      </c>
      <c r="F27" s="171">
        <v>293122.5</v>
      </c>
      <c r="G27" s="486">
        <v>1251646.5</v>
      </c>
    </row>
    <row r="28" spans="1:7" x14ac:dyDescent="0.25">
      <c r="A28" s="451" t="s">
        <v>454</v>
      </c>
      <c r="B28" s="313">
        <v>54.061578000000004</v>
      </c>
      <c r="C28" s="191">
        <v>68.760514999999998</v>
      </c>
      <c r="D28" s="307">
        <v>259.59359999999998</v>
      </c>
      <c r="E28" s="306">
        <v>55659.110999999997</v>
      </c>
      <c r="F28" s="171">
        <v>63897.048999999999</v>
      </c>
      <c r="G28" s="486">
        <v>291306.71999999997</v>
      </c>
    </row>
    <row r="29" spans="1:7" x14ac:dyDescent="0.25">
      <c r="A29" s="451" t="s">
        <v>455</v>
      </c>
      <c r="B29" s="313">
        <v>60.176000000000002</v>
      </c>
      <c r="C29" s="191">
        <v>77.757999999999996</v>
      </c>
      <c r="D29" s="307">
        <v>278.44200000000001</v>
      </c>
      <c r="E29" s="306">
        <v>62794</v>
      </c>
      <c r="F29" s="171">
        <v>70586</v>
      </c>
      <c r="G29" s="486">
        <v>312871</v>
      </c>
    </row>
    <row r="30" spans="1:7" x14ac:dyDescent="0.25">
      <c r="A30" s="451" t="s">
        <v>456</v>
      </c>
      <c r="B30" s="313">
        <v>15.74877</v>
      </c>
      <c r="C30" s="191">
        <v>19.220025</v>
      </c>
      <c r="D30" s="307">
        <v>78.120345</v>
      </c>
      <c r="E30" s="306">
        <v>27593</v>
      </c>
      <c r="F30" s="171">
        <v>19488</v>
      </c>
      <c r="G30" s="486">
        <v>97318</v>
      </c>
    </row>
    <row r="31" spans="1:7" x14ac:dyDescent="0.25">
      <c r="A31" s="451" t="s">
        <v>457</v>
      </c>
      <c r="B31" s="313">
        <v>19.786904999999997</v>
      </c>
      <c r="C31" s="191">
        <v>21.225428999999998</v>
      </c>
      <c r="D31" s="307">
        <v>88.758585999999994</v>
      </c>
      <c r="E31" s="306">
        <v>23369</v>
      </c>
      <c r="F31" s="171">
        <v>26222</v>
      </c>
      <c r="G31" s="486">
        <v>100970</v>
      </c>
    </row>
    <row r="32" spans="1:7" x14ac:dyDescent="0.25">
      <c r="A32" s="451" t="s">
        <v>458</v>
      </c>
      <c r="B32" s="313">
        <v>54.110442999999997</v>
      </c>
      <c r="C32" s="191">
        <v>71.279517999999996</v>
      </c>
      <c r="D32" s="307">
        <v>262.7869</v>
      </c>
      <c r="E32" s="306">
        <v>66144.990000000005</v>
      </c>
      <c r="F32" s="171">
        <v>62733.73</v>
      </c>
      <c r="G32" s="486">
        <v>322850.81</v>
      </c>
    </row>
    <row r="33" spans="1:7" x14ac:dyDescent="0.25">
      <c r="A33" s="451" t="s">
        <v>459</v>
      </c>
      <c r="B33" s="313">
        <v>199.6634</v>
      </c>
      <c r="C33" s="191">
        <v>195.39490000000001</v>
      </c>
      <c r="D33" s="307">
        <v>837.79190000000006</v>
      </c>
      <c r="E33" s="306">
        <v>261787</v>
      </c>
      <c r="F33" s="171">
        <v>233999.7</v>
      </c>
      <c r="G33" s="486">
        <v>1072631.7</v>
      </c>
    </row>
    <row r="34" spans="1:7" x14ac:dyDescent="0.25">
      <c r="A34" s="451" t="s">
        <v>460</v>
      </c>
      <c r="B34" s="313">
        <v>28.973924</v>
      </c>
      <c r="C34" s="191">
        <v>31.257972000000002</v>
      </c>
      <c r="D34" s="307">
        <v>114.0552</v>
      </c>
      <c r="E34" s="306">
        <v>22230</v>
      </c>
      <c r="F34" s="171">
        <v>23628</v>
      </c>
      <c r="G34" s="486">
        <v>118576</v>
      </c>
    </row>
    <row r="35" spans="1:7" x14ac:dyDescent="0.25">
      <c r="A35" s="451" t="s">
        <v>461</v>
      </c>
      <c r="B35" s="313">
        <v>12.212571000000001</v>
      </c>
      <c r="C35" s="191">
        <v>20.484991999999998</v>
      </c>
      <c r="D35" s="307">
        <v>58.406976999999998</v>
      </c>
      <c r="E35" s="306">
        <v>18127</v>
      </c>
      <c r="F35" s="171">
        <v>21214</v>
      </c>
      <c r="G35" s="486">
        <v>71985</v>
      </c>
    </row>
    <row r="36" spans="1:7" x14ac:dyDescent="0.25">
      <c r="A36" s="451" t="s">
        <v>462</v>
      </c>
      <c r="B36" s="313">
        <v>80.604151000000002</v>
      </c>
      <c r="C36" s="191">
        <v>88.045154999999994</v>
      </c>
      <c r="D36" s="307">
        <v>336.0514</v>
      </c>
      <c r="E36" s="306">
        <v>100881.5</v>
      </c>
      <c r="F36" s="171">
        <v>91865.870999999999</v>
      </c>
      <c r="G36" s="486">
        <v>410283.3</v>
      </c>
    </row>
    <row r="37" spans="1:7" x14ac:dyDescent="0.25">
      <c r="A37" s="451" t="s">
        <v>463</v>
      </c>
      <c r="B37" s="313">
        <v>13.390040000000001</v>
      </c>
      <c r="C37" s="191">
        <v>12.676975000000001</v>
      </c>
      <c r="D37" s="307">
        <v>70.652570999999995</v>
      </c>
      <c r="E37" s="306">
        <v>16232.174999999999</v>
      </c>
      <c r="F37" s="171">
        <v>14060.218000000001</v>
      </c>
      <c r="G37" s="486">
        <v>84394.89</v>
      </c>
    </row>
    <row r="38" spans="1:7" x14ac:dyDescent="0.25">
      <c r="A38" s="451" t="s">
        <v>464</v>
      </c>
      <c r="B38" s="313">
        <v>98.085999999999999</v>
      </c>
      <c r="C38" s="191">
        <v>150.755</v>
      </c>
      <c r="D38" s="307">
        <v>459.91500000000002</v>
      </c>
      <c r="E38" s="306">
        <v>113989.9</v>
      </c>
      <c r="F38" s="171">
        <v>142824</v>
      </c>
      <c r="G38" s="486">
        <v>527285.80000000005</v>
      </c>
    </row>
    <row r="39" spans="1:7" x14ac:dyDescent="0.25">
      <c r="A39" s="451" t="s">
        <v>465</v>
      </c>
      <c r="B39" s="313">
        <v>13.857094</v>
      </c>
      <c r="C39" s="191">
        <v>22.846034</v>
      </c>
      <c r="D39" s="307">
        <v>75.624544</v>
      </c>
      <c r="E39" s="306">
        <v>20932.775000000001</v>
      </c>
      <c r="F39" s="171">
        <v>19515.012999999999</v>
      </c>
      <c r="G39" s="486">
        <v>90205.97</v>
      </c>
    </row>
    <row r="40" spans="1:7" x14ac:dyDescent="0.25">
      <c r="A40" s="451" t="s">
        <v>466</v>
      </c>
      <c r="B40" s="313">
        <v>22.399616000000002</v>
      </c>
      <c r="C40" s="191">
        <v>20.307919999999999</v>
      </c>
      <c r="D40" s="307">
        <v>93.481304000000009</v>
      </c>
      <c r="E40" s="306">
        <v>26636.815999999999</v>
      </c>
      <c r="F40" s="171">
        <v>24544.008000000002</v>
      </c>
      <c r="G40" s="486">
        <v>105745.4</v>
      </c>
    </row>
    <row r="41" spans="1:7" x14ac:dyDescent="0.25">
      <c r="A41" s="451" t="s">
        <v>467</v>
      </c>
      <c r="B41" s="313">
        <v>33.532738999999999</v>
      </c>
      <c r="C41" s="191">
        <v>34.916580000000003</v>
      </c>
      <c r="D41" s="307">
        <v>128.01489999999998</v>
      </c>
      <c r="E41" s="306">
        <v>35373</v>
      </c>
      <c r="F41" s="171">
        <v>42870</v>
      </c>
      <c r="G41" s="486">
        <v>145503</v>
      </c>
    </row>
    <row r="42" spans="1:7" x14ac:dyDescent="0.25">
      <c r="A42" s="451" t="s">
        <v>468</v>
      </c>
      <c r="B42" s="313">
        <v>22.086894000000001</v>
      </c>
      <c r="C42" s="191">
        <v>23.871624000000001</v>
      </c>
      <c r="D42" s="307">
        <v>87.35208999999999</v>
      </c>
      <c r="E42" s="306">
        <v>26856.831999999999</v>
      </c>
      <c r="F42" s="171">
        <v>23974.449000000001</v>
      </c>
      <c r="G42" s="486">
        <v>110597.5</v>
      </c>
    </row>
    <row r="43" spans="1:7" x14ac:dyDescent="0.25">
      <c r="A43" s="451" t="s">
        <v>469</v>
      </c>
      <c r="B43" s="313">
        <v>22.225968999999999</v>
      </c>
      <c r="C43" s="191">
        <v>24.030870999999998</v>
      </c>
      <c r="D43" s="307">
        <v>96.012066000000004</v>
      </c>
      <c r="E43" s="306">
        <v>28300.82</v>
      </c>
      <c r="F43" s="171">
        <v>25479.32</v>
      </c>
      <c r="G43" s="486">
        <v>113593.1</v>
      </c>
    </row>
    <row r="44" spans="1:7" x14ac:dyDescent="0.25">
      <c r="A44" s="451" t="s">
        <v>470</v>
      </c>
      <c r="B44" s="313">
        <v>21.608952000000002</v>
      </c>
      <c r="C44" s="191">
        <v>24.193848000000003</v>
      </c>
      <c r="D44" s="307">
        <v>96.949032000000003</v>
      </c>
      <c r="E44" s="306">
        <v>17089.103999999999</v>
      </c>
      <c r="F44" s="171">
        <v>22882.928</v>
      </c>
      <c r="G44" s="486">
        <v>100447.9</v>
      </c>
    </row>
    <row r="45" spans="1:7" x14ac:dyDescent="0.25">
      <c r="A45" s="451" t="s">
        <v>471</v>
      </c>
      <c r="B45" s="313">
        <v>14.337999999999999</v>
      </c>
      <c r="C45" s="191">
        <v>13.087999999999999</v>
      </c>
      <c r="D45" s="307">
        <v>69.435000000000002</v>
      </c>
      <c r="E45" s="306">
        <v>14811</v>
      </c>
      <c r="F45" s="171">
        <v>16293</v>
      </c>
      <c r="G45" s="486">
        <v>73090</v>
      </c>
    </row>
    <row r="46" spans="1:7" x14ac:dyDescent="0.25">
      <c r="A46" s="451" t="s">
        <v>472</v>
      </c>
      <c r="B46" s="313">
        <v>28.28</v>
      </c>
      <c r="C46" s="191">
        <v>38.036999999999999</v>
      </c>
      <c r="D46" s="307">
        <v>138.321</v>
      </c>
      <c r="E46" s="306">
        <v>31030</v>
      </c>
      <c r="F46" s="171">
        <v>41928</v>
      </c>
      <c r="G46" s="486">
        <v>161254</v>
      </c>
    </row>
    <row r="47" spans="1:7" x14ac:dyDescent="0.25">
      <c r="A47" s="451" t="s">
        <v>473</v>
      </c>
      <c r="B47" s="313">
        <v>177.66489999999999</v>
      </c>
      <c r="C47" s="191">
        <v>183.38039999999998</v>
      </c>
      <c r="D47" s="307">
        <v>758.58037000000002</v>
      </c>
      <c r="E47" s="306">
        <v>235035.42</v>
      </c>
      <c r="F47" s="171">
        <v>236466.02</v>
      </c>
      <c r="G47" s="486">
        <v>975799.48</v>
      </c>
    </row>
    <row r="48" spans="1:7" x14ac:dyDescent="0.25">
      <c r="A48" s="451" t="s">
        <v>474</v>
      </c>
      <c r="B48" s="313">
        <v>54.187244</v>
      </c>
      <c r="C48" s="191">
        <v>58.262917000000002</v>
      </c>
      <c r="D48" s="307">
        <v>239.16139999999999</v>
      </c>
      <c r="E48" s="306">
        <v>60052</v>
      </c>
      <c r="F48" s="171">
        <v>68768</v>
      </c>
      <c r="G48" s="486">
        <v>277880</v>
      </c>
    </row>
    <row r="49" spans="1:7" x14ac:dyDescent="0.25">
      <c r="A49" s="451" t="s">
        <v>475</v>
      </c>
      <c r="B49" s="313">
        <v>12.798667999999999</v>
      </c>
      <c r="C49" s="191">
        <v>17.980384999999998</v>
      </c>
      <c r="D49" s="307">
        <v>70.666893999999999</v>
      </c>
      <c r="E49" s="306">
        <v>15439.546</v>
      </c>
      <c r="F49" s="171">
        <v>18071.377</v>
      </c>
      <c r="G49" s="486">
        <v>71892.600000000006</v>
      </c>
    </row>
    <row r="50" spans="1:7" x14ac:dyDescent="0.25">
      <c r="A50" s="451" t="s">
        <v>476</v>
      </c>
      <c r="B50" s="313">
        <v>42.785685000000001</v>
      </c>
      <c r="C50" s="191">
        <v>42.824464999999996</v>
      </c>
      <c r="D50" s="307">
        <v>163.53489000000002</v>
      </c>
      <c r="E50" s="306">
        <v>48198.64</v>
      </c>
      <c r="F50" s="171">
        <v>46188.091999999997</v>
      </c>
      <c r="G50" s="486">
        <v>198927.7</v>
      </c>
    </row>
    <row r="51" spans="1:7" x14ac:dyDescent="0.25">
      <c r="A51" s="451" t="s">
        <v>477</v>
      </c>
      <c r="B51" s="313">
        <v>49.443275</v>
      </c>
      <c r="C51" s="191">
        <v>56.329800999999996</v>
      </c>
      <c r="D51" s="307">
        <v>251.51320000000001</v>
      </c>
      <c r="E51" s="306">
        <v>65343.8</v>
      </c>
      <c r="F51" s="171">
        <v>56666.09</v>
      </c>
      <c r="G51" s="486">
        <v>294823.90000000002</v>
      </c>
    </row>
    <row r="52" spans="1:7" x14ac:dyDescent="0.25">
      <c r="A52" s="451" t="s">
        <v>478</v>
      </c>
      <c r="B52" s="313">
        <v>18.550712999999998</v>
      </c>
      <c r="C52" s="191">
        <v>28.613398</v>
      </c>
      <c r="D52" s="307">
        <v>100.4054</v>
      </c>
      <c r="E52" s="306">
        <v>22135.098999999998</v>
      </c>
      <c r="F52" s="171">
        <v>24873.454000000002</v>
      </c>
      <c r="G52" s="486">
        <v>111222.39999999999</v>
      </c>
    </row>
    <row r="53" spans="1:7" x14ac:dyDescent="0.25">
      <c r="A53" s="451" t="s">
        <v>479</v>
      </c>
      <c r="B53" s="313">
        <v>16.934000000000001</v>
      </c>
      <c r="C53" s="191">
        <v>17.695</v>
      </c>
      <c r="D53" s="307">
        <v>63.866999999999997</v>
      </c>
      <c r="E53" s="306">
        <v>15529</v>
      </c>
      <c r="F53" s="171">
        <v>20617</v>
      </c>
      <c r="G53" s="486">
        <v>73163</v>
      </c>
    </row>
    <row r="54" spans="1:7" x14ac:dyDescent="0.25">
      <c r="A54" s="451" t="s">
        <v>480</v>
      </c>
      <c r="B54" s="313">
        <v>82.849000000000004</v>
      </c>
      <c r="C54" s="191">
        <v>71.266999999999996</v>
      </c>
      <c r="D54" s="307">
        <v>299.60399999999998</v>
      </c>
      <c r="E54" s="306">
        <v>96475</v>
      </c>
      <c r="F54" s="171">
        <v>99095</v>
      </c>
      <c r="G54" s="486">
        <v>371682</v>
      </c>
    </row>
    <row r="55" spans="1:7" x14ac:dyDescent="0.25">
      <c r="A55" s="451" t="s">
        <v>481</v>
      </c>
      <c r="B55" s="313">
        <v>18.794374000000001</v>
      </c>
      <c r="C55" s="191">
        <v>25.916220000000003</v>
      </c>
      <c r="D55" s="307">
        <v>96.583312000000006</v>
      </c>
      <c r="E55" s="306">
        <v>21146.325000000001</v>
      </c>
      <c r="F55" s="171">
        <v>24686.168000000001</v>
      </c>
      <c r="G55" s="486">
        <v>103135.1</v>
      </c>
    </row>
    <row r="56" spans="1:7" x14ac:dyDescent="0.25">
      <c r="A56" s="451" t="s">
        <v>482</v>
      </c>
      <c r="B56" s="313">
        <v>506.87700000000001</v>
      </c>
      <c r="C56" s="191">
        <v>615.48500000000001</v>
      </c>
      <c r="D56" s="307">
        <v>2037.28</v>
      </c>
      <c r="E56" s="306">
        <v>558393</v>
      </c>
      <c r="F56" s="171">
        <v>671820</v>
      </c>
      <c r="G56" s="486">
        <v>2263273</v>
      </c>
    </row>
    <row r="57" spans="1:7" x14ac:dyDescent="0.25">
      <c r="A57" s="451" t="s">
        <v>483</v>
      </c>
      <c r="B57" s="313">
        <v>35.323506999999999</v>
      </c>
      <c r="C57" s="191">
        <v>35.450472000000005</v>
      </c>
      <c r="D57" s="307">
        <v>151.95650000000001</v>
      </c>
      <c r="E57" s="306">
        <v>32682.894</v>
      </c>
      <c r="F57" s="171">
        <v>33675.872000000003</v>
      </c>
      <c r="G57" s="486">
        <v>163087.5</v>
      </c>
    </row>
    <row r="58" spans="1:7" x14ac:dyDescent="0.25">
      <c r="A58" s="451" t="s">
        <v>484</v>
      </c>
      <c r="B58" s="313">
        <v>17.472380000000001</v>
      </c>
      <c r="C58" s="191">
        <v>26.24091</v>
      </c>
      <c r="D58" s="307">
        <v>90.803832</v>
      </c>
      <c r="E58" s="306">
        <v>22490.22</v>
      </c>
      <c r="F58" s="171">
        <v>22612.388999999999</v>
      </c>
      <c r="G58" s="486">
        <v>111700.4</v>
      </c>
    </row>
    <row r="59" spans="1:7" x14ac:dyDescent="0.25">
      <c r="A59" s="451" t="s">
        <v>485</v>
      </c>
      <c r="B59" s="313">
        <v>14.488</v>
      </c>
      <c r="C59" s="191">
        <v>22.896000000000001</v>
      </c>
      <c r="D59" s="307">
        <v>68.834000000000003</v>
      </c>
      <c r="E59" s="306">
        <v>17164</v>
      </c>
      <c r="F59" s="171">
        <v>19094</v>
      </c>
      <c r="G59" s="486">
        <v>78279</v>
      </c>
    </row>
    <row r="60" spans="1:7" x14ac:dyDescent="0.25">
      <c r="A60" s="453" t="s">
        <v>486</v>
      </c>
      <c r="B60" s="487">
        <v>39.801955999999997</v>
      </c>
      <c r="C60" s="488">
        <v>56.136898000000002</v>
      </c>
      <c r="D60" s="489">
        <v>175.71209999999999</v>
      </c>
      <c r="E60" s="490">
        <v>45287.63</v>
      </c>
      <c r="F60" s="491">
        <v>57549.071000000004</v>
      </c>
      <c r="G60" s="492">
        <v>210164</v>
      </c>
    </row>
    <row r="61" spans="1:7" x14ac:dyDescent="0.25">
      <c r="A61" s="493" t="s">
        <v>487</v>
      </c>
      <c r="B61" s="494">
        <v>189.34200000000001</v>
      </c>
      <c r="C61" s="495">
        <v>238.91839999999999</v>
      </c>
      <c r="D61" s="496">
        <v>697.77609999999993</v>
      </c>
      <c r="E61" s="497">
        <v>244516.52</v>
      </c>
      <c r="F61" s="183">
        <v>293193.90000000002</v>
      </c>
      <c r="G61" s="498">
        <v>893638</v>
      </c>
    </row>
    <row r="62" spans="1:7" x14ac:dyDescent="0.25">
      <c r="A62" s="451" t="s">
        <v>488</v>
      </c>
      <c r="B62" s="313">
        <v>44.886000000000003</v>
      </c>
      <c r="C62" s="191">
        <v>69.277000000000001</v>
      </c>
      <c r="D62" s="307">
        <v>226.97900000000001</v>
      </c>
      <c r="E62" s="306">
        <v>56140</v>
      </c>
      <c r="F62" s="171">
        <v>56431</v>
      </c>
      <c r="G62" s="310">
        <v>258012</v>
      </c>
    </row>
    <row r="63" spans="1:7" x14ac:dyDescent="0.25">
      <c r="A63" s="451" t="s">
        <v>489</v>
      </c>
      <c r="B63" s="313">
        <v>86.609662</v>
      </c>
      <c r="C63" s="191">
        <v>87.499494000000013</v>
      </c>
      <c r="D63" s="307">
        <v>353.1934</v>
      </c>
      <c r="E63" s="306">
        <v>89445.591</v>
      </c>
      <c r="F63" s="171">
        <v>91935.91</v>
      </c>
      <c r="G63" s="310">
        <v>421190.8</v>
      </c>
    </row>
    <row r="64" spans="1:7" x14ac:dyDescent="0.25">
      <c r="A64" s="451" t="s">
        <v>490</v>
      </c>
      <c r="B64" s="313">
        <v>42.478154000000004</v>
      </c>
      <c r="C64" s="191">
        <v>45.540044000000002</v>
      </c>
      <c r="D64" s="307">
        <v>200.39410000000001</v>
      </c>
      <c r="E64" s="306">
        <v>59133.116999999998</v>
      </c>
      <c r="F64" s="171">
        <v>47591.75</v>
      </c>
      <c r="G64" s="310">
        <v>251024.9</v>
      </c>
    </row>
    <row r="65" spans="1:7" x14ac:dyDescent="0.25">
      <c r="A65" s="451" t="s">
        <v>491</v>
      </c>
      <c r="B65" s="313">
        <v>26.702000000000002</v>
      </c>
      <c r="C65" s="191">
        <v>37.759</v>
      </c>
      <c r="D65" s="307">
        <v>114.31699999999999</v>
      </c>
      <c r="E65" s="306">
        <v>28059</v>
      </c>
      <c r="F65" s="171">
        <v>39424</v>
      </c>
      <c r="G65" s="310">
        <v>128537</v>
      </c>
    </row>
    <row r="66" spans="1:7" x14ac:dyDescent="0.25">
      <c r="A66" s="451" t="s">
        <v>492</v>
      </c>
      <c r="B66" s="313">
        <v>35.513195000000003</v>
      </c>
      <c r="C66" s="191">
        <v>48.389840999999997</v>
      </c>
      <c r="D66" s="307">
        <v>152.10839999999999</v>
      </c>
      <c r="E66" s="306">
        <v>36696</v>
      </c>
      <c r="F66" s="171">
        <v>50694</v>
      </c>
      <c r="G66" s="310">
        <v>176200</v>
      </c>
    </row>
    <row r="67" spans="1:7" x14ac:dyDescent="0.25">
      <c r="A67" s="451" t="s">
        <v>493</v>
      </c>
      <c r="B67" s="313">
        <v>728.73119999999994</v>
      </c>
      <c r="C67" s="191">
        <v>909.07143000000008</v>
      </c>
      <c r="D67" s="307">
        <v>3276.4356000000002</v>
      </c>
      <c r="E67" s="306">
        <v>785295.5</v>
      </c>
      <c r="F67" s="171">
        <v>955685</v>
      </c>
      <c r="G67" s="310">
        <v>3567898.5</v>
      </c>
    </row>
    <row r="68" spans="1:7" x14ac:dyDescent="0.25">
      <c r="A68" s="451" t="s">
        <v>494</v>
      </c>
      <c r="B68" s="313">
        <v>18.87</v>
      </c>
      <c r="C68" s="191">
        <v>24.78</v>
      </c>
      <c r="D68" s="307">
        <v>74.331999999999994</v>
      </c>
      <c r="E68" s="306">
        <v>22028</v>
      </c>
      <c r="F68" s="171">
        <v>18584</v>
      </c>
      <c r="G68" s="310">
        <v>78097</v>
      </c>
    </row>
    <row r="69" spans="1:7" x14ac:dyDescent="0.25">
      <c r="A69" s="451" t="s">
        <v>495</v>
      </c>
      <c r="B69" s="313">
        <v>10.747839000000001</v>
      </c>
      <c r="C69" s="191">
        <v>8.6631299999999989</v>
      </c>
      <c r="D69" s="307">
        <v>46.073763</v>
      </c>
      <c r="E69" s="306">
        <v>10200.481</v>
      </c>
      <c r="F69" s="171">
        <v>10483.120999999999</v>
      </c>
      <c r="G69" s="310">
        <v>53774</v>
      </c>
    </row>
    <row r="70" spans="1:7" x14ac:dyDescent="0.25">
      <c r="A70" s="451" t="s">
        <v>496</v>
      </c>
      <c r="B70" s="313">
        <v>30.908723000000002</v>
      </c>
      <c r="C70" s="191">
        <v>40.866538999999996</v>
      </c>
      <c r="D70" s="307">
        <v>163.37920000000003</v>
      </c>
      <c r="E70" s="306">
        <v>41210.745999999999</v>
      </c>
      <c r="F70" s="171">
        <v>41491.701999999997</v>
      </c>
      <c r="G70" s="310">
        <v>194560.2</v>
      </c>
    </row>
    <row r="71" spans="1:7" x14ac:dyDescent="0.25">
      <c r="A71" s="451" t="s">
        <v>497</v>
      </c>
      <c r="B71" s="313">
        <v>22.512398000000001</v>
      </c>
      <c r="C71" s="191">
        <v>25.65204</v>
      </c>
      <c r="D71" s="307">
        <v>109.54180000000001</v>
      </c>
      <c r="E71" s="306">
        <v>31347.040000000001</v>
      </c>
      <c r="F71" s="171">
        <v>22843.784</v>
      </c>
      <c r="G71" s="310">
        <v>125382.39999999999</v>
      </c>
    </row>
    <row r="72" spans="1:7" x14ac:dyDescent="0.25">
      <c r="A72" s="451" t="s">
        <v>498</v>
      </c>
      <c r="B72" s="313">
        <v>69.997</v>
      </c>
      <c r="C72" s="191">
        <v>76.956999999999994</v>
      </c>
      <c r="D72" s="307">
        <v>249.39699999999999</v>
      </c>
      <c r="E72" s="306">
        <v>93050.737999999998</v>
      </c>
      <c r="F72" s="171">
        <v>87166.898000000001</v>
      </c>
      <c r="G72" s="310">
        <v>333831.5</v>
      </c>
    </row>
    <row r="73" spans="1:7" x14ac:dyDescent="0.25">
      <c r="A73" s="451" t="s">
        <v>499</v>
      </c>
      <c r="B73" s="313">
        <v>24.373000000000001</v>
      </c>
      <c r="C73" s="191">
        <v>25.120999999999999</v>
      </c>
      <c r="D73" s="307">
        <v>91.173000000000002</v>
      </c>
      <c r="E73" s="306">
        <v>28803</v>
      </c>
      <c r="F73" s="171">
        <v>26899</v>
      </c>
      <c r="G73" s="310">
        <v>100614</v>
      </c>
    </row>
    <row r="74" spans="1:7" x14ac:dyDescent="0.25">
      <c r="A74" s="451" t="s">
        <v>500</v>
      </c>
      <c r="B74" s="313">
        <v>15.705</v>
      </c>
      <c r="C74" s="191">
        <v>15.868</v>
      </c>
      <c r="D74" s="307">
        <v>59.097999999999999</v>
      </c>
      <c r="E74" s="306">
        <v>13462</v>
      </c>
      <c r="F74" s="171">
        <v>12414</v>
      </c>
      <c r="G74" s="310">
        <v>52130</v>
      </c>
    </row>
    <row r="75" spans="1:7" x14ac:dyDescent="0.25">
      <c r="A75" s="451" t="s">
        <v>501</v>
      </c>
      <c r="B75" s="313">
        <v>148.55883</v>
      </c>
      <c r="C75" s="191">
        <v>190.70767999999998</v>
      </c>
      <c r="D75" s="307">
        <v>665.72269999999992</v>
      </c>
      <c r="E75" s="306">
        <v>166642.70000000001</v>
      </c>
      <c r="F75" s="171">
        <v>218037.2</v>
      </c>
      <c r="G75" s="310">
        <v>769774.5</v>
      </c>
    </row>
    <row r="76" spans="1:7" x14ac:dyDescent="0.25">
      <c r="A76" s="451" t="s">
        <v>502</v>
      </c>
      <c r="B76" s="313">
        <v>120.90300000000001</v>
      </c>
      <c r="C76" s="191">
        <v>133.96960000000001</v>
      </c>
      <c r="D76" s="307">
        <v>498.60624999999999</v>
      </c>
      <c r="E76" s="306">
        <v>144047.70000000001</v>
      </c>
      <c r="F76" s="171">
        <v>138354.79999999999</v>
      </c>
      <c r="G76" s="310">
        <v>625086.4</v>
      </c>
    </row>
    <row r="77" spans="1:7" x14ac:dyDescent="0.25">
      <c r="A77" s="451" t="s">
        <v>503</v>
      </c>
      <c r="B77" s="313">
        <v>59.493769</v>
      </c>
      <c r="C77" s="191">
        <v>67.937286999999998</v>
      </c>
      <c r="D77" s="307">
        <v>296.25150000000002</v>
      </c>
      <c r="E77" s="306">
        <v>59804.614999999998</v>
      </c>
      <c r="F77" s="171">
        <v>68193.411999999997</v>
      </c>
      <c r="G77" s="310">
        <v>323210.09999999998</v>
      </c>
    </row>
    <row r="78" spans="1:7" x14ac:dyDescent="0.25">
      <c r="A78" s="451" t="s">
        <v>504</v>
      </c>
      <c r="B78" s="313">
        <v>78.170744999999997</v>
      </c>
      <c r="C78" s="191">
        <v>82.687072000000001</v>
      </c>
      <c r="D78" s="307">
        <v>324.25299999999999</v>
      </c>
      <c r="E78" s="306">
        <v>86615.236999999994</v>
      </c>
      <c r="F78" s="171">
        <v>88591.86</v>
      </c>
      <c r="G78" s="310">
        <v>370092.79999999999</v>
      </c>
    </row>
    <row r="79" spans="1:7" x14ac:dyDescent="0.25">
      <c r="A79" s="451" t="s">
        <v>505</v>
      </c>
      <c r="B79" s="313">
        <v>44.472190000000005</v>
      </c>
      <c r="C79" s="191">
        <v>55.868417999999998</v>
      </c>
      <c r="D79" s="307">
        <v>218.93091000000001</v>
      </c>
      <c r="E79" s="306">
        <v>54627.22</v>
      </c>
      <c r="F79" s="171">
        <v>54275.73</v>
      </c>
      <c r="G79" s="310">
        <v>238814.8</v>
      </c>
    </row>
    <row r="80" spans="1:7" x14ac:dyDescent="0.25">
      <c r="A80" s="451" t="s">
        <v>506</v>
      </c>
      <c r="B80" s="313">
        <v>9.6563020000000002</v>
      </c>
      <c r="C80" s="191">
        <v>9.7732399999999995</v>
      </c>
      <c r="D80" s="307">
        <v>41.399805999999998</v>
      </c>
      <c r="E80" s="306">
        <v>14276.93</v>
      </c>
      <c r="F80" s="171">
        <v>14218.364</v>
      </c>
      <c r="G80" s="310">
        <v>58787.534</v>
      </c>
    </row>
    <row r="81" spans="1:7" x14ac:dyDescent="0.25">
      <c r="A81" s="451" t="s">
        <v>507</v>
      </c>
      <c r="B81" s="313">
        <v>27.955310000000001</v>
      </c>
      <c r="C81" s="191">
        <v>29.677</v>
      </c>
      <c r="D81" s="307">
        <v>127.29310000000001</v>
      </c>
      <c r="E81" s="306">
        <v>39902.81</v>
      </c>
      <c r="F81" s="171">
        <v>38210.53</v>
      </c>
      <c r="G81" s="310">
        <v>180077.3</v>
      </c>
    </row>
    <row r="82" spans="1:7" x14ac:dyDescent="0.25">
      <c r="A82" s="451" t="s">
        <v>508</v>
      </c>
      <c r="B82" s="313">
        <v>35.031536000000003</v>
      </c>
      <c r="C82" s="191">
        <v>32.561617999999996</v>
      </c>
      <c r="D82" s="307">
        <v>141.58010000000002</v>
      </c>
      <c r="E82" s="306">
        <v>40332.550000000003</v>
      </c>
      <c r="F82" s="171">
        <v>41817.54</v>
      </c>
      <c r="G82" s="310">
        <v>165149</v>
      </c>
    </row>
    <row r="83" spans="1:7" x14ac:dyDescent="0.25">
      <c r="A83" s="451" t="s">
        <v>509</v>
      </c>
      <c r="B83" s="313">
        <v>111.003</v>
      </c>
      <c r="C83" s="191">
        <v>123.93</v>
      </c>
      <c r="D83" s="307">
        <v>421.86700000000002</v>
      </c>
      <c r="E83" s="306">
        <v>125841</v>
      </c>
      <c r="F83" s="171">
        <v>141561</v>
      </c>
      <c r="G83" s="310">
        <v>496815</v>
      </c>
    </row>
    <row r="84" spans="1:7" x14ac:dyDescent="0.25">
      <c r="A84" s="451" t="s">
        <v>510</v>
      </c>
      <c r="B84" s="313">
        <v>29.749592</v>
      </c>
      <c r="C84" s="191">
        <v>35.453544000000001</v>
      </c>
      <c r="D84" s="307">
        <v>126.09258</v>
      </c>
      <c r="E84" s="306">
        <v>36983.375999999997</v>
      </c>
      <c r="F84" s="171">
        <v>35438.699999999997</v>
      </c>
      <c r="G84" s="310">
        <v>148647.1</v>
      </c>
    </row>
    <row r="85" spans="1:7" x14ac:dyDescent="0.25">
      <c r="A85" s="451" t="s">
        <v>511</v>
      </c>
      <c r="B85" s="313">
        <v>81.150999999999996</v>
      </c>
      <c r="C85" s="191">
        <v>79.123000000000005</v>
      </c>
      <c r="D85" s="307">
        <v>295.35000000000002</v>
      </c>
      <c r="E85" s="306">
        <v>81514</v>
      </c>
      <c r="F85" s="171">
        <v>94321</v>
      </c>
      <c r="G85" s="310">
        <v>336352</v>
      </c>
    </row>
    <row r="86" spans="1:7" x14ac:dyDescent="0.25">
      <c r="A86" s="451" t="s">
        <v>512</v>
      </c>
      <c r="B86" s="313">
        <v>27.200242999999997</v>
      </c>
      <c r="C86" s="191">
        <v>27.493072999999999</v>
      </c>
      <c r="D86" s="307">
        <v>110.7732</v>
      </c>
      <c r="E86" s="306">
        <v>29153.376</v>
      </c>
      <c r="F86" s="171">
        <v>27702.207999999999</v>
      </c>
      <c r="G86" s="310">
        <v>130172.2</v>
      </c>
    </row>
    <row r="87" spans="1:7" x14ac:dyDescent="0.25">
      <c r="A87" s="451" t="s">
        <v>513</v>
      </c>
      <c r="B87" s="313">
        <v>54.179490000000001</v>
      </c>
      <c r="C87" s="191">
        <v>57.800442000000004</v>
      </c>
      <c r="D87" s="307">
        <v>241.9752</v>
      </c>
      <c r="E87" s="306">
        <v>77554.133000000002</v>
      </c>
      <c r="F87" s="171">
        <v>68133.328999999998</v>
      </c>
      <c r="G87" s="310">
        <v>311884.90000000002</v>
      </c>
    </row>
    <row r="88" spans="1:7" x14ac:dyDescent="0.25">
      <c r="A88" s="451" t="s">
        <v>514</v>
      </c>
      <c r="B88" s="313">
        <v>136.68</v>
      </c>
      <c r="C88" s="191">
        <v>133.59</v>
      </c>
      <c r="D88" s="307">
        <v>470.17700000000002</v>
      </c>
      <c r="E88" s="306">
        <v>129959</v>
      </c>
      <c r="F88" s="171">
        <v>154643</v>
      </c>
      <c r="G88" s="310">
        <v>521372</v>
      </c>
    </row>
    <row r="89" spans="1:7" x14ac:dyDescent="0.25">
      <c r="A89" s="451" t="s">
        <v>515</v>
      </c>
      <c r="B89" s="313">
        <v>163.38399999999999</v>
      </c>
      <c r="C89" s="191">
        <v>169.624</v>
      </c>
      <c r="D89" s="307">
        <v>690.649</v>
      </c>
      <c r="E89" s="306">
        <v>166963</v>
      </c>
      <c r="F89" s="171">
        <v>176023</v>
      </c>
      <c r="G89" s="310">
        <v>791953</v>
      </c>
    </row>
    <row r="90" spans="1:7" x14ac:dyDescent="0.25">
      <c r="A90" s="451" t="s">
        <v>516</v>
      </c>
      <c r="B90" s="313">
        <v>50.792396000000004</v>
      </c>
      <c r="C90" s="191">
        <v>59.579716999999995</v>
      </c>
      <c r="D90" s="307">
        <v>248.7218</v>
      </c>
      <c r="E90" s="306">
        <v>65263.7</v>
      </c>
      <c r="F90" s="171">
        <v>65823.788</v>
      </c>
      <c r="G90" s="310">
        <v>294144.09999999998</v>
      </c>
    </row>
    <row r="91" spans="1:7" x14ac:dyDescent="0.25">
      <c r="A91" s="451" t="s">
        <v>517</v>
      </c>
      <c r="B91" s="313">
        <v>13.634450000000001</v>
      </c>
      <c r="C91" s="191">
        <v>18.231184000000002</v>
      </c>
      <c r="D91" s="307">
        <v>75.036493000000007</v>
      </c>
      <c r="E91" s="306">
        <v>14722.69</v>
      </c>
      <c r="F91" s="171">
        <v>17131.82</v>
      </c>
      <c r="G91" s="310">
        <v>75841.69</v>
      </c>
    </row>
    <row r="92" spans="1:7" x14ac:dyDescent="0.25">
      <c r="A92" s="451" t="s">
        <v>518</v>
      </c>
      <c r="B92" s="313">
        <v>121.154</v>
      </c>
      <c r="C92" s="191">
        <v>117.441</v>
      </c>
      <c r="D92" s="307">
        <v>515.86900000000003</v>
      </c>
      <c r="E92" s="306">
        <v>145117</v>
      </c>
      <c r="F92" s="171">
        <v>132794</v>
      </c>
      <c r="G92" s="310">
        <v>624343</v>
      </c>
    </row>
    <row r="93" spans="1:7" x14ac:dyDescent="0.25">
      <c r="A93" s="451" t="s">
        <v>519</v>
      </c>
      <c r="B93" s="313">
        <v>14.91221</v>
      </c>
      <c r="C93" s="191">
        <v>19.82518</v>
      </c>
      <c r="D93" s="307">
        <v>70.549009999999996</v>
      </c>
      <c r="E93" s="306">
        <v>18954.62</v>
      </c>
      <c r="F93" s="171">
        <v>19244.827000000001</v>
      </c>
      <c r="G93" s="310">
        <v>88511.592000000004</v>
      </c>
    </row>
    <row r="94" spans="1:7" x14ac:dyDescent="0.25">
      <c r="A94" s="451" t="s">
        <v>520</v>
      </c>
      <c r="B94" s="313">
        <v>20.947486000000001</v>
      </c>
      <c r="C94" s="191">
        <v>20.64423</v>
      </c>
      <c r="D94" s="307">
        <v>86.613536999999994</v>
      </c>
      <c r="E94" s="306">
        <v>22472.488000000001</v>
      </c>
      <c r="F94" s="171">
        <v>24207.702000000001</v>
      </c>
      <c r="G94" s="310">
        <v>90285.97</v>
      </c>
    </row>
    <row r="95" spans="1:7" x14ac:dyDescent="0.25">
      <c r="A95" s="451" t="s">
        <v>521</v>
      </c>
      <c r="B95" s="313">
        <v>68.136612</v>
      </c>
      <c r="C95" s="191">
        <v>81.575085999999999</v>
      </c>
      <c r="D95" s="307">
        <v>323.48470000000003</v>
      </c>
      <c r="E95" s="306">
        <v>76247.740000000005</v>
      </c>
      <c r="F95" s="171">
        <v>73779.774000000005</v>
      </c>
      <c r="G95" s="310">
        <v>358050.8</v>
      </c>
    </row>
    <row r="96" spans="1:7" x14ac:dyDescent="0.25">
      <c r="A96" s="451" t="s">
        <v>522</v>
      </c>
      <c r="B96" s="313">
        <v>20.922999999999998</v>
      </c>
      <c r="C96" s="191">
        <v>24.917000000000002</v>
      </c>
      <c r="D96" s="307">
        <v>81.697000000000003</v>
      </c>
      <c r="E96" s="306">
        <v>24238</v>
      </c>
      <c r="F96" s="171">
        <v>23967</v>
      </c>
      <c r="G96" s="310">
        <v>96394</v>
      </c>
    </row>
    <row r="97" spans="1:7" x14ac:dyDescent="0.25">
      <c r="A97" s="451" t="s">
        <v>523</v>
      </c>
      <c r="B97" s="313">
        <v>18.423698999999999</v>
      </c>
      <c r="C97" s="191">
        <v>23.040054000000001</v>
      </c>
      <c r="D97" s="307">
        <v>84.739502999999999</v>
      </c>
      <c r="E97" s="306">
        <v>18110.026000000002</v>
      </c>
      <c r="F97" s="171">
        <v>22117.101999999999</v>
      </c>
      <c r="G97" s="310">
        <v>84037.95</v>
      </c>
    </row>
    <row r="98" spans="1:7" x14ac:dyDescent="0.25">
      <c r="A98" s="451" t="s">
        <v>524</v>
      </c>
      <c r="B98" s="313">
        <v>85.424000000000007</v>
      </c>
      <c r="C98" s="191">
        <v>95.85</v>
      </c>
      <c r="D98" s="307">
        <v>349.03</v>
      </c>
      <c r="E98" s="306">
        <v>100824</v>
      </c>
      <c r="F98" s="171">
        <v>106986</v>
      </c>
      <c r="G98" s="310">
        <v>409518</v>
      </c>
    </row>
    <row r="99" spans="1:7" x14ac:dyDescent="0.25">
      <c r="A99" s="451" t="s">
        <v>525</v>
      </c>
      <c r="B99" s="313">
        <v>14.795999999999999</v>
      </c>
      <c r="C99" s="191">
        <v>25.904</v>
      </c>
      <c r="D99" s="307">
        <v>82.299000000000007</v>
      </c>
      <c r="E99" s="306">
        <v>16777.605</v>
      </c>
      <c r="F99" s="171">
        <v>23914.268</v>
      </c>
      <c r="G99" s="310">
        <v>91629.801999999996</v>
      </c>
    </row>
    <row r="100" spans="1:7" x14ac:dyDescent="0.25">
      <c r="A100" s="451" t="s">
        <v>526</v>
      </c>
      <c r="B100" s="313">
        <v>28.483000000000001</v>
      </c>
      <c r="C100" s="191">
        <v>37.106999999999999</v>
      </c>
      <c r="D100" s="307">
        <v>125.697</v>
      </c>
      <c r="E100" s="306">
        <v>32454</v>
      </c>
      <c r="F100" s="171">
        <v>36967</v>
      </c>
      <c r="G100" s="310">
        <v>151519</v>
      </c>
    </row>
    <row r="101" spans="1:7" x14ac:dyDescent="0.25">
      <c r="A101" s="451" t="s">
        <v>527</v>
      </c>
      <c r="B101" s="313">
        <v>24.818825</v>
      </c>
      <c r="C101" s="191">
        <v>30.499305</v>
      </c>
      <c r="D101" s="307">
        <v>121.72363</v>
      </c>
      <c r="E101" s="306">
        <v>31434.44</v>
      </c>
      <c r="F101" s="171">
        <v>29489.66</v>
      </c>
      <c r="G101" s="310">
        <v>140025.93</v>
      </c>
    </row>
    <row r="102" spans="1:7" x14ac:dyDescent="0.25">
      <c r="A102" s="451" t="s">
        <v>528</v>
      </c>
      <c r="B102" s="313">
        <v>38.817</v>
      </c>
      <c r="C102" s="191">
        <v>37.417999999999999</v>
      </c>
      <c r="D102" s="307">
        <v>139.61699999999999</v>
      </c>
      <c r="E102" s="306">
        <v>33248</v>
      </c>
      <c r="F102" s="171">
        <v>40090</v>
      </c>
      <c r="G102" s="310">
        <v>134367</v>
      </c>
    </row>
    <row r="103" spans="1:7" x14ac:dyDescent="0.25">
      <c r="A103" s="451" t="s">
        <v>529</v>
      </c>
      <c r="B103" s="313">
        <v>58.909271999999994</v>
      </c>
      <c r="C103" s="191">
        <v>56.339872</v>
      </c>
      <c r="D103" s="307">
        <v>232.16229999999999</v>
      </c>
      <c r="E103" s="306">
        <v>64162.17</v>
      </c>
      <c r="F103" s="171">
        <v>57053.47</v>
      </c>
      <c r="G103" s="310">
        <v>260436.1</v>
      </c>
    </row>
    <row r="104" spans="1:7" x14ac:dyDescent="0.25">
      <c r="A104" s="451" t="s">
        <v>530</v>
      </c>
      <c r="B104" s="313">
        <v>173.18299999999999</v>
      </c>
      <c r="C104" s="191">
        <v>147.21340000000001</v>
      </c>
      <c r="D104" s="307">
        <v>678.64340000000004</v>
      </c>
      <c r="E104" s="306">
        <v>186808.1</v>
      </c>
      <c r="F104" s="171">
        <v>181269.01</v>
      </c>
      <c r="G104" s="310">
        <v>823814.2</v>
      </c>
    </row>
    <row r="105" spans="1:7" x14ac:dyDescent="0.25">
      <c r="A105" s="451" t="s">
        <v>531</v>
      </c>
      <c r="B105" s="313">
        <v>17.276959999999999</v>
      </c>
      <c r="C105" s="191">
        <v>17.16536</v>
      </c>
      <c r="D105" s="307">
        <v>80.462312000000011</v>
      </c>
      <c r="E105" s="306">
        <v>19190.585999999999</v>
      </c>
      <c r="F105" s="171">
        <v>16701.744999999999</v>
      </c>
      <c r="G105" s="310">
        <v>87831.005000000005</v>
      </c>
    </row>
    <row r="106" spans="1:7" x14ac:dyDescent="0.25">
      <c r="A106" s="451" t="s">
        <v>532</v>
      </c>
      <c r="B106" s="313">
        <v>14.82</v>
      </c>
      <c r="C106" s="191">
        <v>19.285</v>
      </c>
      <c r="D106" s="307">
        <v>73.430999999999997</v>
      </c>
      <c r="E106" s="306">
        <v>19219.746999999999</v>
      </c>
      <c r="F106" s="171">
        <v>21262.322</v>
      </c>
      <c r="G106" s="310">
        <v>88414.97</v>
      </c>
    </row>
    <row r="107" spans="1:7" ht="15.75" thickBot="1" x14ac:dyDescent="0.3">
      <c r="A107" s="453" t="s">
        <v>533</v>
      </c>
      <c r="B107" s="314">
        <v>22.192018000000001</v>
      </c>
      <c r="C107" s="308">
        <v>22.40671</v>
      </c>
      <c r="D107" s="309">
        <v>107.4438</v>
      </c>
      <c r="E107" s="311">
        <v>27193.995999999999</v>
      </c>
      <c r="F107" s="179">
        <v>27022.537</v>
      </c>
      <c r="G107" s="312">
        <v>126715.9</v>
      </c>
    </row>
    <row r="109" spans="1:7" x14ac:dyDescent="0.25">
      <c r="A109" s="605" t="s">
        <v>380</v>
      </c>
      <c r="B109" s="605"/>
      <c r="C109" s="605"/>
      <c r="D109" s="605"/>
      <c r="E109" s="605"/>
      <c r="F109" s="605"/>
      <c r="G109" s="605"/>
    </row>
    <row r="110" spans="1:7" ht="33" customHeight="1" x14ac:dyDescent="0.25">
      <c r="A110" s="605"/>
      <c r="B110" s="605"/>
      <c r="C110" s="605"/>
      <c r="D110" s="605"/>
      <c r="E110" s="605"/>
      <c r="F110" s="605"/>
      <c r="G110" s="605"/>
    </row>
    <row r="111" spans="1:7" x14ac:dyDescent="0.25">
      <c r="A111" t="s">
        <v>375</v>
      </c>
      <c r="B111" s="30"/>
      <c r="C111" s="30"/>
      <c r="D111" s="30"/>
      <c r="E111" s="30"/>
      <c r="F111" s="30"/>
      <c r="G111" s="30"/>
    </row>
  </sheetData>
  <mergeCells count="5">
    <mergeCell ref="A1:F1"/>
    <mergeCell ref="A5:A6"/>
    <mergeCell ref="B5:D5"/>
    <mergeCell ref="E5:G5"/>
    <mergeCell ref="A109:G110"/>
  </mergeCells>
  <hyperlinks>
    <hyperlink ref="A2" location="'Appendix Table Menu'!A1" display="'Appendix Table Menu'!A1" xr:uid="{F08CA04A-B329-4D2E-8DD2-E4AC7947050B}"/>
  </hyperlinks>
  <pageMargins left="0.7" right="0.7" top="0.75" bottom="0.75" header="0.3" footer="0.3"/>
  <tableParts count="2">
    <tablePart r:id="rId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3FDC2-AEE6-4493-A526-29643F56940B}">
  <sheetPr>
    <tabColor rgb="FFC65911"/>
  </sheetPr>
  <dimension ref="A1:I111"/>
  <sheetViews>
    <sheetView topLeftCell="A94" workbookViewId="0">
      <selection activeCell="A109" sqref="A109:I110"/>
    </sheetView>
  </sheetViews>
  <sheetFormatPr defaultColWidth="9.140625" defaultRowHeight="15" x14ac:dyDescent="0.25"/>
  <cols>
    <col min="1" max="1" width="50.7109375" customWidth="1"/>
    <col min="2" max="5" width="14.42578125" customWidth="1"/>
  </cols>
  <sheetData>
    <row r="1" spans="1:5" ht="21" x14ac:dyDescent="0.35">
      <c r="A1" s="606" t="s">
        <v>537</v>
      </c>
      <c r="B1" s="606"/>
      <c r="C1" s="606"/>
      <c r="D1" s="606"/>
      <c r="E1" s="606"/>
    </row>
    <row r="2" spans="1:5" x14ac:dyDescent="0.25">
      <c r="A2" s="370" t="s">
        <v>71</v>
      </c>
    </row>
    <row r="4" spans="1:5" ht="14.1" customHeight="1" thickBot="1" x14ac:dyDescent="0.3">
      <c r="A4" s="185" t="s">
        <v>106</v>
      </c>
    </row>
    <row r="5" spans="1:5" ht="16.5" customHeight="1" x14ac:dyDescent="0.25">
      <c r="A5" s="705" t="s">
        <v>191</v>
      </c>
      <c r="B5" s="703">
        <v>2009</v>
      </c>
      <c r="C5" s="703"/>
      <c r="D5" s="703">
        <v>2019</v>
      </c>
      <c r="E5" s="704"/>
    </row>
    <row r="6" spans="1:5" ht="36" customHeight="1" x14ac:dyDescent="0.25">
      <c r="A6" s="706"/>
      <c r="B6" s="440" t="s">
        <v>210</v>
      </c>
      <c r="C6" s="440" t="s">
        <v>211</v>
      </c>
      <c r="D6" s="440" t="s">
        <v>210</v>
      </c>
      <c r="E6" s="441" t="s">
        <v>211</v>
      </c>
    </row>
    <row r="7" spans="1:5" x14ac:dyDescent="0.25">
      <c r="A7" s="449" t="s">
        <v>316</v>
      </c>
      <c r="B7" s="267">
        <v>22.549217552140895</v>
      </c>
      <c r="C7" s="267">
        <v>26.11980466028529</v>
      </c>
      <c r="D7" s="267">
        <v>22.426354542467724</v>
      </c>
      <c r="E7" s="268">
        <v>23.899154630808191</v>
      </c>
    </row>
    <row r="8" spans="1:5" x14ac:dyDescent="0.25">
      <c r="A8" s="451" t="s">
        <v>434</v>
      </c>
      <c r="B8" s="190">
        <v>18.28</v>
      </c>
      <c r="C8" s="190">
        <v>31.76</v>
      </c>
      <c r="D8" s="190">
        <v>24.061410071335995</v>
      </c>
      <c r="E8" s="212">
        <v>25.233132777678264</v>
      </c>
    </row>
    <row r="9" spans="1:5" x14ac:dyDescent="0.25">
      <c r="A9" s="451" t="s">
        <v>435</v>
      </c>
      <c r="B9" s="190">
        <v>20.059999999999999</v>
      </c>
      <c r="C9" s="190">
        <v>24.16</v>
      </c>
      <c r="D9" s="190">
        <v>19.762674614435841</v>
      </c>
      <c r="E9" s="212">
        <v>22.684241753844525</v>
      </c>
    </row>
    <row r="10" spans="1:5" x14ac:dyDescent="0.25">
      <c r="A10" s="451" t="s">
        <v>436</v>
      </c>
      <c r="B10" s="190">
        <v>20.86</v>
      </c>
      <c r="C10" s="190">
        <v>26.19</v>
      </c>
      <c r="D10" s="190">
        <v>22.831641319857628</v>
      </c>
      <c r="E10" s="212">
        <v>21.794742243074996</v>
      </c>
    </row>
    <row r="11" spans="1:5" x14ac:dyDescent="0.25">
      <c r="A11" s="451" t="s">
        <v>437</v>
      </c>
      <c r="B11" s="190">
        <v>21.84</v>
      </c>
      <c r="C11" s="190">
        <v>23.31</v>
      </c>
      <c r="D11" s="190">
        <v>22.63056467466566</v>
      </c>
      <c r="E11" s="212">
        <v>21.89264305704851</v>
      </c>
    </row>
    <row r="12" spans="1:5" x14ac:dyDescent="0.25">
      <c r="A12" s="451" t="s">
        <v>438</v>
      </c>
      <c r="B12" s="190">
        <v>24.22</v>
      </c>
      <c r="C12" s="190">
        <v>26.86</v>
      </c>
      <c r="D12" s="190">
        <v>24.852130528525105</v>
      </c>
      <c r="E12" s="212">
        <v>23.521362512739472</v>
      </c>
    </row>
    <row r="13" spans="1:5" x14ac:dyDescent="0.25">
      <c r="A13" s="451" t="s">
        <v>439</v>
      </c>
      <c r="B13" s="190">
        <v>19.829999999999998</v>
      </c>
      <c r="C13" s="190">
        <v>24.88</v>
      </c>
      <c r="D13" s="190">
        <v>23.696351474947715</v>
      </c>
      <c r="E13" s="212">
        <v>24.472791960349941</v>
      </c>
    </row>
    <row r="14" spans="1:5" x14ac:dyDescent="0.25">
      <c r="A14" s="451" t="s">
        <v>440</v>
      </c>
      <c r="B14" s="190">
        <v>23.54</v>
      </c>
      <c r="C14" s="190">
        <v>25.06</v>
      </c>
      <c r="D14" s="190">
        <v>23.829350667210601</v>
      </c>
      <c r="E14" s="212">
        <v>22.348488554324732</v>
      </c>
    </row>
    <row r="15" spans="1:5" x14ac:dyDescent="0.25">
      <c r="A15" s="451" t="s">
        <v>441</v>
      </c>
      <c r="B15" s="190">
        <v>25.09</v>
      </c>
      <c r="C15" s="190">
        <v>29.57</v>
      </c>
      <c r="D15" s="190">
        <v>29.505889849634041</v>
      </c>
      <c r="E15" s="212">
        <v>26.159605632306999</v>
      </c>
    </row>
    <row r="16" spans="1:5" x14ac:dyDescent="0.25">
      <c r="A16" s="451" t="s">
        <v>442</v>
      </c>
      <c r="B16" s="190">
        <v>25.14</v>
      </c>
      <c r="C16" s="190">
        <v>26.97</v>
      </c>
      <c r="D16" s="190">
        <v>22.559687884432101</v>
      </c>
      <c r="E16" s="212">
        <v>25.965673879790703</v>
      </c>
    </row>
    <row r="17" spans="1:5" x14ac:dyDescent="0.25">
      <c r="A17" s="451" t="s">
        <v>443</v>
      </c>
      <c r="B17" s="190">
        <v>22</v>
      </c>
      <c r="C17" s="190">
        <v>28.58</v>
      </c>
      <c r="D17" s="190">
        <v>19.669971273677618</v>
      </c>
      <c r="E17" s="212">
        <v>27.989805395364908</v>
      </c>
    </row>
    <row r="18" spans="1:5" x14ac:dyDescent="0.25">
      <c r="A18" s="451" t="s">
        <v>444</v>
      </c>
      <c r="B18" s="190">
        <v>21.05</v>
      </c>
      <c r="C18" s="190">
        <v>27.45</v>
      </c>
      <c r="D18" s="190">
        <v>20.893273197572711</v>
      </c>
      <c r="E18" s="212">
        <v>23.65410258810806</v>
      </c>
    </row>
    <row r="19" spans="1:5" x14ac:dyDescent="0.25">
      <c r="A19" s="451" t="s">
        <v>445</v>
      </c>
      <c r="B19" s="190">
        <v>24.81</v>
      </c>
      <c r="C19" s="190">
        <v>23.3</v>
      </c>
      <c r="D19" s="190">
        <v>26.497922512498111</v>
      </c>
      <c r="E19" s="212">
        <v>19.825245521013425</v>
      </c>
    </row>
    <row r="20" spans="1:5" x14ac:dyDescent="0.25">
      <c r="A20" s="451" t="s">
        <v>446</v>
      </c>
      <c r="B20" s="190">
        <v>21.97</v>
      </c>
      <c r="C20" s="190">
        <v>24.85</v>
      </c>
      <c r="D20" s="190">
        <v>22.526741370408882</v>
      </c>
      <c r="E20" s="212">
        <v>23.890306543392256</v>
      </c>
    </row>
    <row r="21" spans="1:5" x14ac:dyDescent="0.25">
      <c r="A21" s="451" t="s">
        <v>447</v>
      </c>
      <c r="B21" s="190">
        <v>21.99</v>
      </c>
      <c r="C21" s="190">
        <v>30.52</v>
      </c>
      <c r="D21" s="190">
        <v>21.144705974691934</v>
      </c>
      <c r="E21" s="212">
        <v>23.283071851535315</v>
      </c>
    </row>
    <row r="22" spans="1:5" x14ac:dyDescent="0.25">
      <c r="A22" s="451" t="s">
        <v>448</v>
      </c>
      <c r="B22" s="190">
        <v>21.98</v>
      </c>
      <c r="C22" s="190">
        <v>30.33</v>
      </c>
      <c r="D22" s="190">
        <v>20.506774214624702</v>
      </c>
      <c r="E22" s="212">
        <v>26.290842782387635</v>
      </c>
    </row>
    <row r="23" spans="1:5" x14ac:dyDescent="0.25">
      <c r="A23" s="451" t="s">
        <v>449</v>
      </c>
      <c r="B23" s="190">
        <v>27.54</v>
      </c>
      <c r="C23" s="190">
        <v>27.25</v>
      </c>
      <c r="D23" s="190">
        <v>26.427560169891457</v>
      </c>
      <c r="E23" s="212">
        <v>26.674961030789252</v>
      </c>
    </row>
    <row r="24" spans="1:5" x14ac:dyDescent="0.25">
      <c r="A24" s="451" t="s">
        <v>450</v>
      </c>
      <c r="B24" s="190">
        <v>22.3</v>
      </c>
      <c r="C24" s="190">
        <v>27.58</v>
      </c>
      <c r="D24" s="190">
        <v>24.437382840301932</v>
      </c>
      <c r="E24" s="212">
        <v>22.785368445322131</v>
      </c>
    </row>
    <row r="25" spans="1:5" x14ac:dyDescent="0.25">
      <c r="A25" s="451" t="s">
        <v>451</v>
      </c>
      <c r="B25" s="190">
        <v>22.02</v>
      </c>
      <c r="C25" s="190">
        <v>26.04</v>
      </c>
      <c r="D25" s="190">
        <v>23.187819639566921</v>
      </c>
      <c r="E25" s="212">
        <v>19.402330820678522</v>
      </c>
    </row>
    <row r="26" spans="1:5" x14ac:dyDescent="0.25">
      <c r="A26" s="451" t="s">
        <v>452</v>
      </c>
      <c r="B26" s="190">
        <v>17.91</v>
      </c>
      <c r="C26" s="190">
        <v>26.87</v>
      </c>
      <c r="D26" s="190">
        <v>23.914886341197843</v>
      </c>
      <c r="E26" s="212">
        <v>18.097994203741603</v>
      </c>
    </row>
    <row r="27" spans="1:5" x14ac:dyDescent="0.25">
      <c r="A27" s="451" t="s">
        <v>453</v>
      </c>
      <c r="B27" s="190">
        <v>22.32</v>
      </c>
      <c r="C27" s="190">
        <v>28.65</v>
      </c>
      <c r="D27" s="190">
        <v>21.960304287192912</v>
      </c>
      <c r="E27" s="212">
        <v>23.41895255569364</v>
      </c>
    </row>
    <row r="28" spans="1:5" x14ac:dyDescent="0.25">
      <c r="A28" s="451" t="s">
        <v>454</v>
      </c>
      <c r="B28" s="190">
        <v>20.83</v>
      </c>
      <c r="C28" s="190">
        <v>26.49</v>
      </c>
      <c r="D28" s="190">
        <v>19.106703408695825</v>
      </c>
      <c r="E28" s="212">
        <v>21.934629245765429</v>
      </c>
    </row>
    <row r="29" spans="1:5" x14ac:dyDescent="0.25">
      <c r="A29" s="451" t="s">
        <v>455</v>
      </c>
      <c r="B29" s="190">
        <v>21.61</v>
      </c>
      <c r="C29" s="190">
        <v>27.93</v>
      </c>
      <c r="D29" s="190">
        <v>20.070252596117889</v>
      </c>
      <c r="E29" s="212">
        <v>22.56073589434623</v>
      </c>
    </row>
    <row r="30" spans="1:5" x14ac:dyDescent="0.25">
      <c r="A30" s="451" t="s">
        <v>456</v>
      </c>
      <c r="B30" s="190">
        <v>20.16</v>
      </c>
      <c r="C30" s="190">
        <v>24.6</v>
      </c>
      <c r="D30" s="190">
        <v>28.353439240428287</v>
      </c>
      <c r="E30" s="212">
        <v>20.02507244291909</v>
      </c>
    </row>
    <row r="31" spans="1:5" x14ac:dyDescent="0.25">
      <c r="A31" s="451" t="s">
        <v>457</v>
      </c>
      <c r="B31" s="190">
        <v>22.29</v>
      </c>
      <c r="C31" s="190">
        <v>23.91</v>
      </c>
      <c r="D31" s="190">
        <v>23.144498365851245</v>
      </c>
      <c r="E31" s="212">
        <v>25.970090125779933</v>
      </c>
    </row>
    <row r="32" spans="1:5" x14ac:dyDescent="0.25">
      <c r="A32" s="451" t="s">
        <v>458</v>
      </c>
      <c r="B32" s="190">
        <v>20.59</v>
      </c>
      <c r="C32" s="190">
        <v>27.12</v>
      </c>
      <c r="D32" s="190">
        <v>20.487788152056986</v>
      </c>
      <c r="E32" s="212">
        <v>19.431182470937582</v>
      </c>
    </row>
    <row r="33" spans="1:5" x14ac:dyDescent="0.25">
      <c r="A33" s="451" t="s">
        <v>459</v>
      </c>
      <c r="B33" s="190">
        <v>23.83</v>
      </c>
      <c r="C33" s="190">
        <v>23.32</v>
      </c>
      <c r="D33" s="190">
        <v>24.406047294705164</v>
      </c>
      <c r="E33" s="212">
        <v>21.815474966850225</v>
      </c>
    </row>
    <row r="34" spans="1:5" x14ac:dyDescent="0.25">
      <c r="A34" s="451" t="s">
        <v>460</v>
      </c>
      <c r="B34" s="190">
        <v>25.4</v>
      </c>
      <c r="C34" s="190">
        <v>27.41</v>
      </c>
      <c r="D34" s="190">
        <v>18.747469977061126</v>
      </c>
      <c r="E34" s="212">
        <v>19.926460666576709</v>
      </c>
    </row>
    <row r="35" spans="1:5" x14ac:dyDescent="0.25">
      <c r="A35" s="451" t="s">
        <v>461</v>
      </c>
      <c r="B35" s="190">
        <v>20.91</v>
      </c>
      <c r="C35" s="190">
        <v>35.07</v>
      </c>
      <c r="D35" s="190">
        <v>25.18163506286032</v>
      </c>
      <c r="E35" s="212">
        <v>29.470028478155168</v>
      </c>
    </row>
    <row r="36" spans="1:5" x14ac:dyDescent="0.25">
      <c r="A36" s="451" t="s">
        <v>462</v>
      </c>
      <c r="B36" s="190">
        <v>23.99</v>
      </c>
      <c r="C36" s="190">
        <v>26.2</v>
      </c>
      <c r="D36" s="190">
        <v>24.588254018625669</v>
      </c>
      <c r="E36" s="212">
        <v>22.39083847673059</v>
      </c>
    </row>
    <row r="37" spans="1:5" x14ac:dyDescent="0.25">
      <c r="A37" s="451" t="s">
        <v>463</v>
      </c>
      <c r="B37" s="190">
        <v>18.95</v>
      </c>
      <c r="C37" s="190">
        <v>17.940000000000001</v>
      </c>
      <c r="D37" s="190">
        <v>19.233599332850602</v>
      </c>
      <c r="E37" s="212">
        <v>16.66003474854935</v>
      </c>
    </row>
    <row r="38" spans="1:5" x14ac:dyDescent="0.25">
      <c r="A38" s="451" t="s">
        <v>464</v>
      </c>
      <c r="B38" s="190">
        <v>21.33</v>
      </c>
      <c r="C38" s="190">
        <v>32.78</v>
      </c>
      <c r="D38" s="190">
        <v>21.618238154716092</v>
      </c>
      <c r="E38" s="212">
        <v>27.086638782990168</v>
      </c>
    </row>
    <row r="39" spans="1:5" x14ac:dyDescent="0.25">
      <c r="A39" s="451" t="s">
        <v>465</v>
      </c>
      <c r="B39" s="190">
        <v>18.32</v>
      </c>
      <c r="C39" s="190">
        <v>30.21</v>
      </c>
      <c r="D39" s="190">
        <v>23.205531740304995</v>
      </c>
      <c r="E39" s="212">
        <v>21.633837538690621</v>
      </c>
    </row>
    <row r="40" spans="1:5" x14ac:dyDescent="0.25">
      <c r="A40" s="451" t="s">
        <v>466</v>
      </c>
      <c r="B40" s="190">
        <v>23.96</v>
      </c>
      <c r="C40" s="190">
        <v>21.72</v>
      </c>
      <c r="D40" s="190">
        <v>25.189574203700587</v>
      </c>
      <c r="E40" s="212">
        <v>23.21047345794711</v>
      </c>
    </row>
    <row r="41" spans="1:5" x14ac:dyDescent="0.25">
      <c r="A41" s="451" t="s">
        <v>467</v>
      </c>
      <c r="B41" s="190">
        <v>26.19</v>
      </c>
      <c r="C41" s="190">
        <v>27.28</v>
      </c>
      <c r="D41" s="190">
        <v>24.310838951774191</v>
      </c>
      <c r="E41" s="212">
        <v>29.463310034844643</v>
      </c>
    </row>
    <row r="42" spans="1:5" x14ac:dyDescent="0.25">
      <c r="A42" s="451" t="s">
        <v>468</v>
      </c>
      <c r="B42" s="190">
        <v>25.28</v>
      </c>
      <c r="C42" s="190">
        <v>27.33</v>
      </c>
      <c r="D42" s="190">
        <v>24.283398811003863</v>
      </c>
      <c r="E42" s="212">
        <v>21.677206989308075</v>
      </c>
    </row>
    <row r="43" spans="1:5" x14ac:dyDescent="0.25">
      <c r="A43" s="451" t="s">
        <v>469</v>
      </c>
      <c r="B43" s="190">
        <v>23.15</v>
      </c>
      <c r="C43" s="190">
        <v>25.03</v>
      </c>
      <c r="D43" s="190">
        <v>24.914206936865003</v>
      </c>
      <c r="E43" s="212">
        <v>22.430341279531945</v>
      </c>
    </row>
    <row r="44" spans="1:5" x14ac:dyDescent="0.25">
      <c r="A44" s="451" t="s">
        <v>470</v>
      </c>
      <c r="B44" s="190">
        <v>22.29</v>
      </c>
      <c r="C44" s="190">
        <v>24.96</v>
      </c>
      <c r="D44" s="190">
        <v>17.012903206537917</v>
      </c>
      <c r="E44" s="212">
        <v>22.780892383016472</v>
      </c>
    </row>
    <row r="45" spans="1:5" x14ac:dyDescent="0.25">
      <c r="A45" s="451" t="s">
        <v>471</v>
      </c>
      <c r="B45" s="190">
        <v>20.65</v>
      </c>
      <c r="C45" s="190">
        <v>18.850000000000001</v>
      </c>
      <c r="D45" s="190">
        <v>20.264058010671775</v>
      </c>
      <c r="E45" s="212">
        <v>22.291695170337938</v>
      </c>
    </row>
    <row r="46" spans="1:5" x14ac:dyDescent="0.25">
      <c r="A46" s="451" t="s">
        <v>472</v>
      </c>
      <c r="B46" s="190">
        <v>20.45</v>
      </c>
      <c r="C46" s="190">
        <v>27.5</v>
      </c>
      <c r="D46" s="190">
        <v>19.242933508626141</v>
      </c>
      <c r="E46" s="212">
        <v>26.001215473724681</v>
      </c>
    </row>
    <row r="47" spans="1:5" x14ac:dyDescent="0.25">
      <c r="A47" s="451" t="s">
        <v>473</v>
      </c>
      <c r="B47" s="190">
        <v>23.42</v>
      </c>
      <c r="C47" s="190">
        <v>24.17</v>
      </c>
      <c r="D47" s="190">
        <v>24.086446531002455</v>
      </c>
      <c r="E47" s="212">
        <v>24.233054520586546</v>
      </c>
    </row>
    <row r="48" spans="1:5" x14ac:dyDescent="0.25">
      <c r="A48" s="451" t="s">
        <v>474</v>
      </c>
      <c r="B48" s="190">
        <v>22.66</v>
      </c>
      <c r="C48" s="190">
        <v>24.36</v>
      </c>
      <c r="D48" s="190">
        <v>21.610767237656543</v>
      </c>
      <c r="E48" s="212">
        <v>24.747372966748237</v>
      </c>
    </row>
    <row r="49" spans="1:5" x14ac:dyDescent="0.25">
      <c r="A49" s="451" t="s">
        <v>475</v>
      </c>
      <c r="B49" s="190">
        <v>18.11</v>
      </c>
      <c r="C49" s="190">
        <v>25.44</v>
      </c>
      <c r="D49" s="190">
        <v>21.475848696527873</v>
      </c>
      <c r="E49" s="212">
        <v>25.13663019559732</v>
      </c>
    </row>
    <row r="50" spans="1:5" x14ac:dyDescent="0.25">
      <c r="A50" s="451" t="s">
        <v>476</v>
      </c>
      <c r="B50" s="190">
        <v>26.16</v>
      </c>
      <c r="C50" s="190">
        <v>26.19</v>
      </c>
      <c r="D50" s="190">
        <v>24.229224989782718</v>
      </c>
      <c r="E50" s="212">
        <v>23.218532160176785</v>
      </c>
    </row>
    <row r="51" spans="1:5" x14ac:dyDescent="0.25">
      <c r="A51" s="451" t="s">
        <v>477</v>
      </c>
      <c r="B51" s="190">
        <v>19.66</v>
      </c>
      <c r="C51" s="190">
        <v>22.4</v>
      </c>
      <c r="D51" s="190">
        <v>22.163671262743623</v>
      </c>
      <c r="E51" s="212">
        <v>19.22031762011153</v>
      </c>
    </row>
    <row r="52" spans="1:5" x14ac:dyDescent="0.25">
      <c r="A52" s="451" t="s">
        <v>478</v>
      </c>
      <c r="B52" s="190">
        <v>18.48</v>
      </c>
      <c r="C52" s="190">
        <v>28.5</v>
      </c>
      <c r="D52" s="190">
        <v>19.901655601749287</v>
      </c>
      <c r="E52" s="212">
        <v>22.363709108956474</v>
      </c>
    </row>
    <row r="53" spans="1:5" x14ac:dyDescent="0.25">
      <c r="A53" s="451" t="s">
        <v>479</v>
      </c>
      <c r="B53" s="190">
        <v>26.51</v>
      </c>
      <c r="C53" s="190">
        <v>27.71</v>
      </c>
      <c r="D53" s="190">
        <v>21.225209463800006</v>
      </c>
      <c r="E53" s="212">
        <v>28.179544305181579</v>
      </c>
    </row>
    <row r="54" spans="1:5" x14ac:dyDescent="0.25">
      <c r="A54" s="451" t="s">
        <v>480</v>
      </c>
      <c r="B54" s="190">
        <v>27.65</v>
      </c>
      <c r="C54" s="190">
        <v>23.79</v>
      </c>
      <c r="D54" s="190">
        <v>25.956328259103213</v>
      </c>
      <c r="E54" s="212">
        <v>26.661231913302231</v>
      </c>
    </row>
    <row r="55" spans="1:5" x14ac:dyDescent="0.25">
      <c r="A55" s="451" t="s">
        <v>481</v>
      </c>
      <c r="B55" s="190">
        <v>19.46</v>
      </c>
      <c r="C55" s="190">
        <v>26.83</v>
      </c>
      <c r="D55" s="190">
        <v>20.50351917048609</v>
      </c>
      <c r="E55" s="212">
        <v>23.935758049393467</v>
      </c>
    </row>
    <row r="56" spans="1:5" x14ac:dyDescent="0.25">
      <c r="A56" s="451" t="s">
        <v>482</v>
      </c>
      <c r="B56" s="190">
        <v>24.88</v>
      </c>
      <c r="C56" s="190">
        <v>30.21</v>
      </c>
      <c r="D56" s="190">
        <v>24.671924244225067</v>
      </c>
      <c r="E56" s="212">
        <v>29.683560047771522</v>
      </c>
    </row>
    <row r="57" spans="1:5" x14ac:dyDescent="0.25">
      <c r="A57" s="451" t="s">
        <v>483</v>
      </c>
      <c r="B57" s="190">
        <v>23.25</v>
      </c>
      <c r="C57" s="190">
        <v>23.33</v>
      </c>
      <c r="D57" s="190">
        <v>20.040097493676708</v>
      </c>
      <c r="E57" s="212">
        <v>20.648959607572621</v>
      </c>
    </row>
    <row r="58" spans="1:5" x14ac:dyDescent="0.25">
      <c r="A58" s="451" t="s">
        <v>484</v>
      </c>
      <c r="B58" s="190">
        <v>19.239999999999998</v>
      </c>
      <c r="C58" s="190">
        <v>28.9</v>
      </c>
      <c r="D58" s="190">
        <v>20.134413126542071</v>
      </c>
      <c r="E58" s="212">
        <v>20.243785161020014</v>
      </c>
    </row>
    <row r="59" spans="1:5" x14ac:dyDescent="0.25">
      <c r="A59" s="451" t="s">
        <v>485</v>
      </c>
      <c r="B59" s="190">
        <v>21.05</v>
      </c>
      <c r="C59" s="190">
        <v>33.26</v>
      </c>
      <c r="D59" s="190">
        <v>21.926698092719633</v>
      </c>
      <c r="E59" s="212">
        <v>24.392238020414158</v>
      </c>
    </row>
    <row r="60" spans="1:5" x14ac:dyDescent="0.25">
      <c r="A60" s="451" t="s">
        <v>486</v>
      </c>
      <c r="B60" s="190">
        <v>22.65</v>
      </c>
      <c r="C60" s="190">
        <v>31.95</v>
      </c>
      <c r="D60" s="190">
        <v>21.548709579185775</v>
      </c>
      <c r="E60" s="212">
        <v>27.38293475571459</v>
      </c>
    </row>
    <row r="61" spans="1:5" x14ac:dyDescent="0.25">
      <c r="A61" s="451" t="s">
        <v>487</v>
      </c>
      <c r="B61" s="190">
        <v>27.14</v>
      </c>
      <c r="C61" s="190">
        <v>34.24</v>
      </c>
      <c r="D61" s="190">
        <v>27.361920598721177</v>
      </c>
      <c r="E61" s="212">
        <v>32.809023340547292</v>
      </c>
    </row>
    <row r="62" spans="1:5" x14ac:dyDescent="0.25">
      <c r="A62" s="451" t="s">
        <v>488</v>
      </c>
      <c r="B62" s="190">
        <v>19.78</v>
      </c>
      <c r="C62" s="190">
        <v>30.52</v>
      </c>
      <c r="D62" s="190">
        <v>21.758677890950811</v>
      </c>
      <c r="E62" s="212">
        <v>21.871463342790257</v>
      </c>
    </row>
    <row r="63" spans="1:5" x14ac:dyDescent="0.25">
      <c r="A63" s="451" t="s">
        <v>489</v>
      </c>
      <c r="B63" s="190">
        <v>24.52</v>
      </c>
      <c r="C63" s="190">
        <v>24.77</v>
      </c>
      <c r="D63" s="190">
        <v>21.236359151244518</v>
      </c>
      <c r="E63" s="212">
        <v>21.827615892844765</v>
      </c>
    </row>
    <row r="64" spans="1:5" x14ac:dyDescent="0.25">
      <c r="A64" s="451" t="s">
        <v>490</v>
      </c>
      <c r="B64" s="190">
        <v>21.2</v>
      </c>
      <c r="C64" s="190">
        <v>22.73</v>
      </c>
      <c r="D64" s="190">
        <v>23.556673859844182</v>
      </c>
      <c r="E64" s="212">
        <v>18.958975782880501</v>
      </c>
    </row>
    <row r="65" spans="1:5" x14ac:dyDescent="0.25">
      <c r="A65" s="451" t="s">
        <v>491</v>
      </c>
      <c r="B65" s="190">
        <v>23.36</v>
      </c>
      <c r="C65" s="190">
        <v>33.03</v>
      </c>
      <c r="D65" s="190">
        <v>21.82951212491345</v>
      </c>
      <c r="E65" s="212">
        <v>30.67132421014961</v>
      </c>
    </row>
    <row r="66" spans="1:5" x14ac:dyDescent="0.25">
      <c r="A66" s="451" t="s">
        <v>492</v>
      </c>
      <c r="B66" s="190">
        <v>23.35</v>
      </c>
      <c r="C66" s="190">
        <v>31.81</v>
      </c>
      <c r="D66" s="190">
        <v>20.826333711691262</v>
      </c>
      <c r="E66" s="212">
        <v>28.770715096481268</v>
      </c>
    </row>
    <row r="67" spans="1:5" x14ac:dyDescent="0.25">
      <c r="A67" s="451" t="s">
        <v>493</v>
      </c>
      <c r="B67" s="190">
        <v>22.24</v>
      </c>
      <c r="C67" s="190">
        <v>27.75</v>
      </c>
      <c r="D67" s="190">
        <v>22.010029153015424</v>
      </c>
      <c r="E67" s="212">
        <v>26.785655477587156</v>
      </c>
    </row>
    <row r="68" spans="1:5" x14ac:dyDescent="0.25">
      <c r="A68" s="451" t="s">
        <v>494</v>
      </c>
      <c r="B68" s="190">
        <v>25.39</v>
      </c>
      <c r="C68" s="190">
        <v>33.340000000000003</v>
      </c>
      <c r="D68" s="190">
        <v>28.205949012125949</v>
      </c>
      <c r="E68" s="212">
        <v>23.796048503783755</v>
      </c>
    </row>
    <row r="69" spans="1:5" x14ac:dyDescent="0.25">
      <c r="A69" s="451" t="s">
        <v>495</v>
      </c>
      <c r="B69" s="190">
        <v>23.33</v>
      </c>
      <c r="C69" s="190">
        <v>18.8</v>
      </c>
      <c r="D69" s="190">
        <v>18.969169115185778</v>
      </c>
      <c r="E69" s="212">
        <v>19.494776285937441</v>
      </c>
    </row>
    <row r="70" spans="1:5" x14ac:dyDescent="0.25">
      <c r="A70" s="451" t="s">
        <v>496</v>
      </c>
      <c r="B70" s="190">
        <v>18.920000000000002</v>
      </c>
      <c r="C70" s="190">
        <v>25.01</v>
      </c>
      <c r="D70" s="190">
        <v>21.181488300279295</v>
      </c>
      <c r="E70" s="212">
        <v>21.325893990651736</v>
      </c>
    </row>
    <row r="71" spans="1:5" x14ac:dyDescent="0.25">
      <c r="A71" s="451" t="s">
        <v>497</v>
      </c>
      <c r="B71" s="190">
        <v>20.55</v>
      </c>
      <c r="C71" s="190">
        <v>23.42</v>
      </c>
      <c r="D71" s="190">
        <v>25.001148486549944</v>
      </c>
      <c r="E71" s="212">
        <v>18.219290745750598</v>
      </c>
    </row>
    <row r="72" spans="1:5" x14ac:dyDescent="0.25">
      <c r="A72" s="451" t="s">
        <v>498</v>
      </c>
      <c r="B72" s="190">
        <v>28.07</v>
      </c>
      <c r="C72" s="190">
        <v>30.86</v>
      </c>
      <c r="D72" s="190">
        <v>27.873564358066865</v>
      </c>
      <c r="E72" s="212">
        <v>26.111046441093787</v>
      </c>
    </row>
    <row r="73" spans="1:5" x14ac:dyDescent="0.25">
      <c r="A73" s="451" t="s">
        <v>499</v>
      </c>
      <c r="B73" s="190">
        <v>26.73</v>
      </c>
      <c r="C73" s="190">
        <v>27.55</v>
      </c>
      <c r="D73" s="190">
        <v>28.627228815075441</v>
      </c>
      <c r="E73" s="212">
        <v>26.734848033076908</v>
      </c>
    </row>
    <row r="74" spans="1:5" x14ac:dyDescent="0.25">
      <c r="A74" s="451" t="s">
        <v>500</v>
      </c>
      <c r="B74" s="190">
        <v>26.57</v>
      </c>
      <c r="C74" s="190">
        <v>26.85</v>
      </c>
      <c r="D74" s="190">
        <v>25.823901784001535</v>
      </c>
      <c r="E74" s="212">
        <v>23.813543065413391</v>
      </c>
    </row>
    <row r="75" spans="1:5" x14ac:dyDescent="0.25">
      <c r="A75" s="451" t="s">
        <v>501</v>
      </c>
      <c r="B75" s="190">
        <v>22.32</v>
      </c>
      <c r="C75" s="190">
        <v>28.65</v>
      </c>
      <c r="D75" s="190">
        <v>21.648248935240126</v>
      </c>
      <c r="E75" s="212">
        <v>28.3248146047966</v>
      </c>
    </row>
    <row r="76" spans="1:5" x14ac:dyDescent="0.25">
      <c r="A76" s="451" t="s">
        <v>502</v>
      </c>
      <c r="B76" s="190">
        <v>24.25</v>
      </c>
      <c r="C76" s="190">
        <v>26.87</v>
      </c>
      <c r="D76" s="190">
        <v>23.044446335738549</v>
      </c>
      <c r="E76" s="212">
        <v>22.13370823617343</v>
      </c>
    </row>
    <row r="77" spans="1:5" x14ac:dyDescent="0.25">
      <c r="A77" s="451" t="s">
        <v>503</v>
      </c>
      <c r="B77" s="190">
        <v>20.079999999999998</v>
      </c>
      <c r="C77" s="190">
        <v>22.93</v>
      </c>
      <c r="D77" s="190">
        <v>18.503324927036623</v>
      </c>
      <c r="E77" s="212">
        <v>21.09878744507056</v>
      </c>
    </row>
    <row r="78" spans="1:5" x14ac:dyDescent="0.25">
      <c r="A78" s="451" t="s">
        <v>504</v>
      </c>
      <c r="B78" s="190">
        <v>24.11</v>
      </c>
      <c r="C78" s="190">
        <v>25.5</v>
      </c>
      <c r="D78" s="190">
        <v>23.403653624172101</v>
      </c>
      <c r="E78" s="212">
        <v>23.937742101440502</v>
      </c>
    </row>
    <row r="79" spans="1:5" x14ac:dyDescent="0.25">
      <c r="A79" s="451" t="s">
        <v>505</v>
      </c>
      <c r="B79" s="190">
        <v>20.309999999999999</v>
      </c>
      <c r="C79" s="190">
        <v>25.52</v>
      </c>
      <c r="D79" s="190">
        <v>22.874302597661451</v>
      </c>
      <c r="E79" s="212">
        <v>22.727121602178762</v>
      </c>
    </row>
    <row r="80" spans="1:5" x14ac:dyDescent="0.25">
      <c r="A80" s="451" t="s">
        <v>506</v>
      </c>
      <c r="B80" s="190">
        <v>23.32</v>
      </c>
      <c r="C80" s="190">
        <v>23.61</v>
      </c>
      <c r="D80" s="190">
        <v>24.2856419185741</v>
      </c>
      <c r="E80" s="212">
        <v>24.186018756969801</v>
      </c>
    </row>
    <row r="81" spans="1:5" x14ac:dyDescent="0.25">
      <c r="A81" s="451" t="s">
        <v>507</v>
      </c>
      <c r="B81" s="190">
        <v>21.96</v>
      </c>
      <c r="C81" s="190">
        <v>23.31</v>
      </c>
      <c r="D81" s="190">
        <v>22.15871184208115</v>
      </c>
      <c r="E81" s="212">
        <v>21.218959857794403</v>
      </c>
    </row>
    <row r="82" spans="1:5" x14ac:dyDescent="0.25">
      <c r="A82" s="451" t="s">
        <v>508</v>
      </c>
      <c r="B82" s="190">
        <v>24.74</v>
      </c>
      <c r="C82" s="190">
        <v>23</v>
      </c>
      <c r="D82" s="190">
        <v>24.421915966793627</v>
      </c>
      <c r="E82" s="212">
        <v>25.321097917638014</v>
      </c>
    </row>
    <row r="83" spans="1:5" x14ac:dyDescent="0.25">
      <c r="A83" s="451" t="s">
        <v>509</v>
      </c>
      <c r="B83" s="190">
        <v>26.31</v>
      </c>
      <c r="C83" s="190">
        <v>29.38</v>
      </c>
      <c r="D83" s="190">
        <v>25.329549228586096</v>
      </c>
      <c r="E83" s="212">
        <v>28.493704900214368</v>
      </c>
    </row>
    <row r="84" spans="1:5" x14ac:dyDescent="0.25">
      <c r="A84" s="451" t="s">
        <v>510</v>
      </c>
      <c r="B84" s="190">
        <v>23.59</v>
      </c>
      <c r="C84" s="190">
        <v>28.12</v>
      </c>
      <c r="D84" s="190">
        <v>24.879984876933349</v>
      </c>
      <c r="E84" s="212">
        <v>23.840828378084737</v>
      </c>
    </row>
    <row r="85" spans="1:5" x14ac:dyDescent="0.25">
      <c r="A85" s="451" t="s">
        <v>511</v>
      </c>
      <c r="B85" s="190">
        <v>27.48</v>
      </c>
      <c r="C85" s="190">
        <v>26.79</v>
      </c>
      <c r="D85" s="190">
        <v>24.234730282561127</v>
      </c>
      <c r="E85" s="212">
        <v>28.04234849205594</v>
      </c>
    </row>
    <row r="86" spans="1:5" x14ac:dyDescent="0.25">
      <c r="A86" s="451" t="s">
        <v>512</v>
      </c>
      <c r="B86" s="190">
        <v>24.55</v>
      </c>
      <c r="C86" s="190">
        <v>24.82</v>
      </c>
      <c r="D86" s="190">
        <v>22.396007749734583</v>
      </c>
      <c r="E86" s="212">
        <v>21.281201362502898</v>
      </c>
    </row>
    <row r="87" spans="1:5" x14ac:dyDescent="0.25">
      <c r="A87" s="451" t="s">
        <v>513</v>
      </c>
      <c r="B87" s="190">
        <v>22.39</v>
      </c>
      <c r="C87" s="190">
        <v>23.89</v>
      </c>
      <c r="D87" s="190">
        <v>24.866267331313569</v>
      </c>
      <c r="E87" s="212">
        <v>21.84566453842427</v>
      </c>
    </row>
    <row r="88" spans="1:5" x14ac:dyDescent="0.25">
      <c r="A88" s="451" t="s">
        <v>514</v>
      </c>
      <c r="B88" s="190">
        <v>29.07</v>
      </c>
      <c r="C88" s="190">
        <v>28.41</v>
      </c>
      <c r="D88" s="190">
        <v>24.92634817366487</v>
      </c>
      <c r="E88" s="212">
        <v>29.660779635270018</v>
      </c>
    </row>
    <row r="89" spans="1:5" x14ac:dyDescent="0.25">
      <c r="A89" s="451" t="s">
        <v>515</v>
      </c>
      <c r="B89" s="190">
        <v>23.66</v>
      </c>
      <c r="C89" s="190">
        <v>24.56</v>
      </c>
      <c r="D89" s="190">
        <v>21.082437972960516</v>
      </c>
      <c r="E89" s="212">
        <v>22.226445256221012</v>
      </c>
    </row>
    <row r="90" spans="1:5" x14ac:dyDescent="0.25">
      <c r="A90" s="451" t="s">
        <v>516</v>
      </c>
      <c r="B90" s="190">
        <v>20.420000000000002</v>
      </c>
      <c r="C90" s="190">
        <v>23.95</v>
      </c>
      <c r="D90" s="190">
        <v>22.187662441640001</v>
      </c>
      <c r="E90" s="212">
        <v>22.378075235913283</v>
      </c>
    </row>
    <row r="91" spans="1:5" x14ac:dyDescent="0.25">
      <c r="A91" s="451" t="s">
        <v>517</v>
      </c>
      <c r="B91" s="190">
        <v>18.170000000000002</v>
      </c>
      <c r="C91" s="190">
        <v>24.3</v>
      </c>
      <c r="D91" s="190">
        <v>19.412397060244835</v>
      </c>
      <c r="E91" s="212">
        <v>22.588921739481279</v>
      </c>
    </row>
    <row r="92" spans="1:5" x14ac:dyDescent="0.25">
      <c r="A92" s="451" t="s">
        <v>518</v>
      </c>
      <c r="B92" s="190">
        <v>23.49</v>
      </c>
      <c r="C92" s="190">
        <v>22.77</v>
      </c>
      <c r="D92" s="190">
        <v>23.243153202646621</v>
      </c>
      <c r="E92" s="212">
        <v>21.269398391589238</v>
      </c>
    </row>
    <row r="93" spans="1:5" x14ac:dyDescent="0.25">
      <c r="A93" s="451" t="s">
        <v>519</v>
      </c>
      <c r="B93" s="190">
        <v>21.14</v>
      </c>
      <c r="C93" s="190">
        <v>28.1</v>
      </c>
      <c r="D93" s="190">
        <v>21.414844735817201</v>
      </c>
      <c r="E93" s="212">
        <v>21.742719303930269</v>
      </c>
    </row>
    <row r="94" spans="1:5" x14ac:dyDescent="0.25">
      <c r="A94" s="451" t="s">
        <v>520</v>
      </c>
      <c r="B94" s="190">
        <v>24.19</v>
      </c>
      <c r="C94" s="190">
        <v>23.83</v>
      </c>
      <c r="D94" s="190">
        <v>24.890343427666558</v>
      </c>
      <c r="E94" s="212">
        <v>26.812252224791962</v>
      </c>
    </row>
    <row r="95" spans="1:5" x14ac:dyDescent="0.25">
      <c r="A95" s="451" t="s">
        <v>521</v>
      </c>
      <c r="B95" s="190">
        <v>21.06</v>
      </c>
      <c r="C95" s="190">
        <v>25.22</v>
      </c>
      <c r="D95" s="190">
        <v>21.295229615462389</v>
      </c>
      <c r="E95" s="212">
        <v>20.605951445995931</v>
      </c>
    </row>
    <row r="96" spans="1:5" x14ac:dyDescent="0.25">
      <c r="A96" s="451" t="s">
        <v>522</v>
      </c>
      <c r="B96" s="190">
        <v>25.61</v>
      </c>
      <c r="C96" s="190">
        <v>30.5</v>
      </c>
      <c r="D96" s="190">
        <v>25.144718550947154</v>
      </c>
      <c r="E96" s="212">
        <v>24.863580720791749</v>
      </c>
    </row>
    <row r="97" spans="1:9" x14ac:dyDescent="0.25">
      <c r="A97" s="451" t="s">
        <v>523</v>
      </c>
      <c r="B97" s="190">
        <v>21.74</v>
      </c>
      <c r="C97" s="190">
        <v>27.19</v>
      </c>
      <c r="D97" s="190">
        <v>21.54981886159765</v>
      </c>
      <c r="E97" s="212">
        <v>26.317993239958852</v>
      </c>
    </row>
    <row r="98" spans="1:9" x14ac:dyDescent="0.25">
      <c r="A98" s="451" t="s">
        <v>524</v>
      </c>
      <c r="B98" s="190">
        <v>24.47</v>
      </c>
      <c r="C98" s="190">
        <v>27.46</v>
      </c>
      <c r="D98" s="190">
        <v>24.620163216268882</v>
      </c>
      <c r="E98" s="212">
        <v>26.124858980557629</v>
      </c>
    </row>
    <row r="99" spans="1:9" x14ac:dyDescent="0.25">
      <c r="A99" s="451" t="s">
        <v>525</v>
      </c>
      <c r="B99" s="190">
        <v>17.98</v>
      </c>
      <c r="C99" s="190">
        <v>31.48</v>
      </c>
      <c r="D99" s="190">
        <v>18.310205450405753</v>
      </c>
      <c r="E99" s="212">
        <v>26.098788252319917</v>
      </c>
    </row>
    <row r="100" spans="1:9" x14ac:dyDescent="0.25">
      <c r="A100" s="451" t="s">
        <v>526</v>
      </c>
      <c r="B100" s="190">
        <v>22.66</v>
      </c>
      <c r="C100" s="190">
        <v>29.52</v>
      </c>
      <c r="D100" s="190">
        <v>21.419095954962746</v>
      </c>
      <c r="E100" s="212">
        <v>24.397600300952355</v>
      </c>
    </row>
    <row r="101" spans="1:9" x14ac:dyDescent="0.25">
      <c r="A101" s="451" t="s">
        <v>527</v>
      </c>
      <c r="B101" s="190">
        <v>20.39</v>
      </c>
      <c r="C101" s="190">
        <v>25.06</v>
      </c>
      <c r="D101" s="190">
        <v>22.449013550561673</v>
      </c>
      <c r="E101" s="212">
        <v>21.060142217944918</v>
      </c>
    </row>
    <row r="102" spans="1:9" x14ac:dyDescent="0.25">
      <c r="A102" s="451" t="s">
        <v>528</v>
      </c>
      <c r="B102" s="190">
        <v>27.8</v>
      </c>
      <c r="C102" s="190">
        <v>26.8</v>
      </c>
      <c r="D102" s="190">
        <v>24.744170815750891</v>
      </c>
      <c r="E102" s="212">
        <v>29.836194899045154</v>
      </c>
    </row>
    <row r="103" spans="1:9" x14ac:dyDescent="0.25">
      <c r="A103" s="451" t="s">
        <v>529</v>
      </c>
      <c r="B103" s="190">
        <v>25.37</v>
      </c>
      <c r="C103" s="190">
        <v>24.27</v>
      </c>
      <c r="D103" s="190">
        <v>24.636434810688687</v>
      </c>
      <c r="E103" s="212">
        <v>21.906897699666061</v>
      </c>
    </row>
    <row r="104" spans="1:9" x14ac:dyDescent="0.25">
      <c r="A104" s="451" t="s">
        <v>530</v>
      </c>
      <c r="B104" s="190">
        <v>25.52</v>
      </c>
      <c r="C104" s="190">
        <v>21.69</v>
      </c>
      <c r="D104" s="190">
        <v>22.675999029878341</v>
      </c>
      <c r="E104" s="212">
        <v>22.003627759754568</v>
      </c>
    </row>
    <row r="105" spans="1:9" x14ac:dyDescent="0.25">
      <c r="A105" s="451" t="s">
        <v>531</v>
      </c>
      <c r="B105" s="190">
        <v>21.47</v>
      </c>
      <c r="C105" s="190">
        <v>21.33</v>
      </c>
      <c r="D105" s="190">
        <v>21.849443712957626</v>
      </c>
      <c r="E105" s="212">
        <v>19.015773530087692</v>
      </c>
    </row>
    <row r="106" spans="1:9" x14ac:dyDescent="0.25">
      <c r="A106" s="451" t="s">
        <v>532</v>
      </c>
      <c r="B106" s="190">
        <v>20.18</v>
      </c>
      <c r="C106" s="190">
        <v>26.26</v>
      </c>
      <c r="D106" s="190">
        <v>21.738114032046834</v>
      </c>
      <c r="E106" s="212">
        <v>24.048328015040894</v>
      </c>
    </row>
    <row r="107" spans="1:9" x14ac:dyDescent="0.25">
      <c r="A107" s="453" t="s">
        <v>533</v>
      </c>
      <c r="B107" s="269">
        <v>20.65</v>
      </c>
      <c r="C107" s="269">
        <v>20.85</v>
      </c>
      <c r="D107" s="269">
        <v>21.460602813064504</v>
      </c>
      <c r="E107" s="270">
        <v>21.325293037416774</v>
      </c>
    </row>
    <row r="109" spans="1:9" x14ac:dyDescent="0.25">
      <c r="A109" s="605" t="s">
        <v>380</v>
      </c>
      <c r="B109" s="605"/>
      <c r="C109" s="605"/>
      <c r="D109" s="605"/>
      <c r="E109" s="605"/>
      <c r="F109" s="605"/>
      <c r="G109" s="605"/>
      <c r="H109" s="605"/>
      <c r="I109" s="605"/>
    </row>
    <row r="110" spans="1:9" ht="32.25" customHeight="1" x14ac:dyDescent="0.25">
      <c r="A110" s="605"/>
      <c r="B110" s="605"/>
      <c r="C110" s="605"/>
      <c r="D110" s="605"/>
      <c r="E110" s="605"/>
      <c r="F110" s="605"/>
      <c r="G110" s="605"/>
      <c r="H110" s="605"/>
      <c r="I110" s="605"/>
    </row>
    <row r="111" spans="1:9" x14ac:dyDescent="0.25">
      <c r="A111" t="s">
        <v>375</v>
      </c>
      <c r="B111" s="30"/>
      <c r="C111" s="30"/>
      <c r="D111" s="30"/>
      <c r="E111" s="30"/>
      <c r="F111" s="30"/>
      <c r="G111" s="30"/>
      <c r="H111" s="30"/>
      <c r="I111" s="30"/>
    </row>
  </sheetData>
  <mergeCells count="5">
    <mergeCell ref="A1:E1"/>
    <mergeCell ref="A5:A6"/>
    <mergeCell ref="B5:C5"/>
    <mergeCell ref="D5:E5"/>
    <mergeCell ref="A109:I110"/>
  </mergeCells>
  <hyperlinks>
    <hyperlink ref="A2" location="'Appendix Table Menu'!A1" display="'Appendix Table Menu'!A1" xr:uid="{F8981E5E-4DE1-4E1A-A935-59074BABA381}"/>
  </hyperlinks>
  <pageMargins left="0.7" right="0.7" top="0.75" bottom="0.75" header="0.3" footer="0.3"/>
  <tableParts count="2">
    <tablePart r:id="rId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2558-D12A-4614-A43B-A24595FDDCA8}">
  <sheetPr>
    <tabColor rgb="FFC65911"/>
  </sheetPr>
  <dimension ref="A1:Y112"/>
  <sheetViews>
    <sheetView workbookViewId="0">
      <selection activeCell="M17" sqref="M17"/>
    </sheetView>
  </sheetViews>
  <sheetFormatPr defaultColWidth="9.140625" defaultRowHeight="15" x14ac:dyDescent="0.25"/>
  <cols>
    <col min="1" max="1" width="46.42578125" customWidth="1"/>
    <col min="2" max="2" width="12.5703125" customWidth="1"/>
    <col min="4" max="4" width="11.42578125" customWidth="1"/>
    <col min="5" max="5" width="9.7109375" customWidth="1"/>
    <col min="7" max="7" width="11" customWidth="1"/>
    <col min="13" max="13" width="10.140625" bestFit="1" customWidth="1"/>
    <col min="21" max="21" width="12.5703125" customWidth="1"/>
    <col min="22" max="22" width="13.28515625" customWidth="1"/>
    <col min="23" max="23" width="11.7109375" customWidth="1"/>
    <col min="25" max="25" width="13.140625" customWidth="1"/>
  </cols>
  <sheetData>
    <row r="1" spans="1:25" ht="21" x14ac:dyDescent="0.35">
      <c r="A1" s="499" t="s">
        <v>538</v>
      </c>
      <c r="B1" s="499"/>
      <c r="C1" s="499"/>
      <c r="D1" s="499"/>
      <c r="E1" s="499"/>
      <c r="F1" s="499"/>
      <c r="G1" s="499"/>
      <c r="H1" s="499"/>
    </row>
    <row r="2" spans="1:25" x14ac:dyDescent="0.25">
      <c r="A2" s="370" t="s">
        <v>71</v>
      </c>
    </row>
    <row r="3" spans="1:25" x14ac:dyDescent="0.25">
      <c r="A3" s="1"/>
    </row>
    <row r="5" spans="1:25" ht="15" customHeight="1" x14ac:dyDescent="0.25">
      <c r="A5" s="707" t="s">
        <v>191</v>
      </c>
      <c r="B5" s="709" t="s">
        <v>385</v>
      </c>
      <c r="C5" s="709"/>
      <c r="D5" s="709"/>
      <c r="E5" s="709"/>
      <c r="F5" s="709"/>
      <c r="G5" s="709"/>
      <c r="H5" s="709"/>
      <c r="I5" s="709"/>
      <c r="J5" s="709"/>
      <c r="K5" s="709"/>
      <c r="L5" s="709"/>
      <c r="M5" s="710" t="s">
        <v>386</v>
      </c>
      <c r="N5" s="710"/>
      <c r="O5" s="710"/>
      <c r="P5" s="710"/>
      <c r="Q5" s="710"/>
      <c r="R5" s="710"/>
      <c r="S5" s="710"/>
      <c r="T5" s="710"/>
      <c r="U5" s="710"/>
      <c r="V5" s="710"/>
      <c r="W5" s="710"/>
      <c r="X5" s="710"/>
      <c r="Y5" s="711"/>
    </row>
    <row r="6" spans="1:25" x14ac:dyDescent="0.25">
      <c r="A6" s="708"/>
      <c r="B6" s="712" t="s">
        <v>539</v>
      </c>
      <c r="C6" s="712" t="s">
        <v>540</v>
      </c>
      <c r="D6" s="713" t="s">
        <v>541</v>
      </c>
      <c r="E6" s="713"/>
      <c r="F6" s="713"/>
      <c r="G6" s="712" t="s">
        <v>389</v>
      </c>
      <c r="H6" s="713" t="s">
        <v>390</v>
      </c>
      <c r="I6" s="713"/>
      <c r="J6" s="713"/>
      <c r="K6" s="713"/>
      <c r="L6" s="713"/>
      <c r="M6" s="712" t="s">
        <v>76</v>
      </c>
      <c r="N6" s="712" t="s">
        <v>391</v>
      </c>
      <c r="O6" s="712" t="s">
        <v>392</v>
      </c>
      <c r="P6" s="713" t="s">
        <v>393</v>
      </c>
      <c r="Q6" s="713"/>
      <c r="R6" s="713"/>
      <c r="S6" s="713"/>
      <c r="T6" s="713"/>
      <c r="U6" s="713" t="s">
        <v>394</v>
      </c>
      <c r="V6" s="713"/>
      <c r="W6" s="713"/>
      <c r="X6" s="713"/>
      <c r="Y6" s="714"/>
    </row>
    <row r="7" spans="1:25" ht="45" x14ac:dyDescent="0.25">
      <c r="A7" s="708"/>
      <c r="B7" s="712"/>
      <c r="C7" s="712"/>
      <c r="D7" s="401" t="s">
        <v>395</v>
      </c>
      <c r="E7" s="401" t="s">
        <v>396</v>
      </c>
      <c r="F7" s="401" t="s">
        <v>397</v>
      </c>
      <c r="G7" s="712"/>
      <c r="H7" s="401" t="s">
        <v>371</v>
      </c>
      <c r="I7" s="401" t="s">
        <v>312</v>
      </c>
      <c r="J7" s="401" t="s">
        <v>313</v>
      </c>
      <c r="K7" s="401" t="s">
        <v>314</v>
      </c>
      <c r="L7" s="401" t="s">
        <v>173</v>
      </c>
      <c r="M7" s="712"/>
      <c r="N7" s="712"/>
      <c r="O7" s="712"/>
      <c r="P7" s="401" t="s">
        <v>200</v>
      </c>
      <c r="Q7" s="401" t="s">
        <v>401</v>
      </c>
      <c r="R7" s="401" t="s">
        <v>402</v>
      </c>
      <c r="S7" s="401" t="s">
        <v>403</v>
      </c>
      <c r="T7" s="401" t="s">
        <v>204</v>
      </c>
      <c r="U7" s="401" t="s">
        <v>404</v>
      </c>
      <c r="V7" s="401" t="s">
        <v>405</v>
      </c>
      <c r="W7" s="401" t="s">
        <v>406</v>
      </c>
      <c r="X7" s="401" t="s">
        <v>407</v>
      </c>
      <c r="Y7" s="448" t="s">
        <v>542</v>
      </c>
    </row>
    <row r="8" spans="1:25" x14ac:dyDescent="0.25">
      <c r="A8" s="449" t="s">
        <v>316</v>
      </c>
      <c r="B8" s="442">
        <v>44011.578999999998</v>
      </c>
      <c r="C8" s="443">
        <v>35.799999999999997</v>
      </c>
      <c r="D8" s="443">
        <v>22.47</v>
      </c>
      <c r="E8" s="443">
        <v>23.9</v>
      </c>
      <c r="F8" s="443">
        <v>46.3</v>
      </c>
      <c r="G8" s="442">
        <v>42000</v>
      </c>
      <c r="H8" s="444">
        <v>17.59</v>
      </c>
      <c r="I8" s="444">
        <v>18.260000000000002</v>
      </c>
      <c r="J8" s="444">
        <v>16.350000000000001</v>
      </c>
      <c r="K8" s="444">
        <v>22.22</v>
      </c>
      <c r="L8" s="444">
        <v>25.59</v>
      </c>
      <c r="M8" s="442">
        <v>47449380</v>
      </c>
      <c r="N8" s="443">
        <v>7.25</v>
      </c>
      <c r="O8" s="442">
        <v>1088</v>
      </c>
      <c r="P8" s="443">
        <v>21.6</v>
      </c>
      <c r="Q8" s="443">
        <v>16.8</v>
      </c>
      <c r="R8" s="443">
        <v>15.6</v>
      </c>
      <c r="S8" s="443">
        <v>19.399999999999999</v>
      </c>
      <c r="T8" s="443">
        <v>26.7</v>
      </c>
      <c r="U8" s="443">
        <v>32.229999999999997</v>
      </c>
      <c r="V8" s="443">
        <v>4.4000000000000004</v>
      </c>
      <c r="W8" s="443">
        <v>17.3</v>
      </c>
      <c r="X8" s="443">
        <v>22.9</v>
      </c>
      <c r="Y8" s="450">
        <v>23.15</v>
      </c>
    </row>
    <row r="9" spans="1:25" x14ac:dyDescent="0.25">
      <c r="A9" s="451" t="s">
        <v>434</v>
      </c>
      <c r="B9" s="445">
        <v>94.903000000000006</v>
      </c>
      <c r="C9" s="446">
        <v>33.223641602106078</v>
      </c>
      <c r="D9" s="446">
        <v>24.06</v>
      </c>
      <c r="E9" s="446">
        <v>25.23</v>
      </c>
      <c r="F9" s="446">
        <v>49.29</v>
      </c>
      <c r="G9" s="445">
        <v>30200</v>
      </c>
      <c r="H9" s="447">
        <v>24.13</v>
      </c>
      <c r="I9" s="447">
        <v>23.48</v>
      </c>
      <c r="J9" s="447">
        <v>19.32</v>
      </c>
      <c r="K9" s="447">
        <v>20.22</v>
      </c>
      <c r="L9" s="447">
        <v>12.85</v>
      </c>
      <c r="M9" s="445">
        <v>101480</v>
      </c>
      <c r="N9" s="446">
        <v>6.48</v>
      </c>
      <c r="O9" s="445">
        <v>856</v>
      </c>
      <c r="P9" s="446">
        <v>30.48</v>
      </c>
      <c r="Q9" s="446">
        <v>37.479999999999997</v>
      </c>
      <c r="R9" s="446">
        <v>15.87</v>
      </c>
      <c r="S9" s="446">
        <v>11.92</v>
      </c>
      <c r="T9" s="446">
        <v>4.25</v>
      </c>
      <c r="U9" s="446">
        <v>39.1</v>
      </c>
      <c r="V9" s="446">
        <v>1.05</v>
      </c>
      <c r="W9" s="446">
        <v>16.899999999999999</v>
      </c>
      <c r="X9" s="446">
        <v>24.51</v>
      </c>
      <c r="Y9" s="452">
        <v>18.440000000000001</v>
      </c>
    </row>
    <row r="10" spans="1:25" x14ac:dyDescent="0.25">
      <c r="A10" s="451" t="s">
        <v>435</v>
      </c>
      <c r="B10" s="445">
        <v>130.45169999999999</v>
      </c>
      <c r="C10" s="446">
        <v>35.992335346523454</v>
      </c>
      <c r="D10" s="446">
        <v>19.760000000000002</v>
      </c>
      <c r="E10" s="446">
        <v>22.68</v>
      </c>
      <c r="F10" s="446">
        <v>42.44</v>
      </c>
      <c r="G10" s="445">
        <v>43000</v>
      </c>
      <c r="H10" s="447">
        <v>18.43</v>
      </c>
      <c r="I10" s="447">
        <v>17.27</v>
      </c>
      <c r="J10" s="447">
        <v>15.71</v>
      </c>
      <c r="K10" s="447">
        <v>22.94</v>
      </c>
      <c r="L10" s="447">
        <v>25.65</v>
      </c>
      <c r="M10" s="445">
        <v>143633.29999999999</v>
      </c>
      <c r="N10" s="446">
        <v>9.18</v>
      </c>
      <c r="O10" s="445">
        <v>1030</v>
      </c>
      <c r="P10" s="446">
        <v>13.71</v>
      </c>
      <c r="Q10" s="446">
        <v>18.260000000000002</v>
      </c>
      <c r="R10" s="446">
        <v>27.42</v>
      </c>
      <c r="S10" s="446">
        <v>22.81</v>
      </c>
      <c r="T10" s="446">
        <v>17.8</v>
      </c>
      <c r="U10" s="446">
        <v>13.17</v>
      </c>
      <c r="V10" s="446">
        <v>2.17</v>
      </c>
      <c r="W10" s="446">
        <v>42.18</v>
      </c>
      <c r="X10" s="446">
        <v>23.44</v>
      </c>
      <c r="Y10" s="452">
        <v>19.05</v>
      </c>
    </row>
    <row r="11" spans="1:25" x14ac:dyDescent="0.25">
      <c r="A11" s="451" t="s">
        <v>436</v>
      </c>
      <c r="B11" s="445">
        <v>114.7942</v>
      </c>
      <c r="C11" s="446">
        <v>32.293107956560199</v>
      </c>
      <c r="D11" s="446">
        <v>22.83</v>
      </c>
      <c r="E11" s="446">
        <v>21.79</v>
      </c>
      <c r="F11" s="446">
        <v>44.62</v>
      </c>
      <c r="G11" s="445">
        <v>39900</v>
      </c>
      <c r="H11" s="447">
        <v>21.87</v>
      </c>
      <c r="I11" s="447">
        <v>19.05</v>
      </c>
      <c r="J11" s="447">
        <v>15.38</v>
      </c>
      <c r="K11" s="447">
        <v>23.06</v>
      </c>
      <c r="L11" s="447">
        <v>20.64</v>
      </c>
      <c r="M11" s="445">
        <v>125265.3</v>
      </c>
      <c r="N11" s="446">
        <v>8.36</v>
      </c>
      <c r="O11" s="445">
        <v>902</v>
      </c>
      <c r="P11" s="446">
        <v>22.21</v>
      </c>
      <c r="Q11" s="446">
        <v>25.49</v>
      </c>
      <c r="R11" s="446">
        <v>20.86</v>
      </c>
      <c r="S11" s="446">
        <v>21.86</v>
      </c>
      <c r="T11" s="446">
        <v>9.59</v>
      </c>
      <c r="U11" s="446">
        <v>37.159999999999997</v>
      </c>
      <c r="V11" s="446">
        <v>5.79</v>
      </c>
      <c r="W11" s="446">
        <v>15.86</v>
      </c>
      <c r="X11" s="446">
        <v>19.84</v>
      </c>
      <c r="Y11" s="452">
        <v>21.34</v>
      </c>
    </row>
    <row r="12" spans="1:25" x14ac:dyDescent="0.25">
      <c r="A12" s="451" t="s">
        <v>437</v>
      </c>
      <c r="B12" s="445">
        <v>103.26300000000001</v>
      </c>
      <c r="C12" s="446">
        <v>32.039304873394748</v>
      </c>
      <c r="D12" s="446">
        <v>22.63</v>
      </c>
      <c r="E12" s="446">
        <v>21.89</v>
      </c>
      <c r="F12" s="446">
        <v>44.519999999999996</v>
      </c>
      <c r="G12" s="445">
        <v>40200</v>
      </c>
      <c r="H12" s="447">
        <v>16.7</v>
      </c>
      <c r="I12" s="447">
        <v>17.61</v>
      </c>
      <c r="J12" s="447">
        <v>18.95</v>
      </c>
      <c r="K12" s="447">
        <v>21.17</v>
      </c>
      <c r="L12" s="447">
        <v>25.57</v>
      </c>
      <c r="M12" s="445">
        <v>110144</v>
      </c>
      <c r="N12" s="446">
        <v>6.25</v>
      </c>
      <c r="O12" s="445">
        <v>1100</v>
      </c>
      <c r="P12" s="446">
        <v>16.22</v>
      </c>
      <c r="Q12" s="446">
        <v>17.02</v>
      </c>
      <c r="R12" s="446">
        <v>25.66</v>
      </c>
      <c r="S12" s="446">
        <v>24.73</v>
      </c>
      <c r="T12" s="446">
        <v>16.37</v>
      </c>
      <c r="U12" s="446">
        <v>38.89</v>
      </c>
      <c r="V12" s="446">
        <v>1.25</v>
      </c>
      <c r="W12" s="446">
        <v>21.85</v>
      </c>
      <c r="X12" s="446">
        <v>21.97</v>
      </c>
      <c r="Y12" s="452">
        <v>16.03</v>
      </c>
    </row>
    <row r="13" spans="1:25" x14ac:dyDescent="0.25">
      <c r="A13" s="451" t="s">
        <v>438</v>
      </c>
      <c r="B13" s="445">
        <v>786.33540000000005</v>
      </c>
      <c r="C13" s="446">
        <v>35.918190787670603</v>
      </c>
      <c r="D13" s="446">
        <v>24.85</v>
      </c>
      <c r="E13" s="446">
        <v>23.52</v>
      </c>
      <c r="F13" s="446">
        <v>48.370000000000005</v>
      </c>
      <c r="G13" s="445">
        <v>46000</v>
      </c>
      <c r="H13" s="447">
        <v>14.08</v>
      </c>
      <c r="I13" s="447">
        <v>16.489999999999998</v>
      </c>
      <c r="J13" s="447">
        <v>17.649999999999999</v>
      </c>
      <c r="K13" s="447">
        <v>24.62</v>
      </c>
      <c r="L13" s="447">
        <v>27.16</v>
      </c>
      <c r="M13" s="445">
        <v>845457.4</v>
      </c>
      <c r="N13" s="446">
        <v>6.99</v>
      </c>
      <c r="O13" s="445">
        <v>1220</v>
      </c>
      <c r="P13" s="446">
        <v>12.18</v>
      </c>
      <c r="Q13" s="446">
        <v>12.01</v>
      </c>
      <c r="R13" s="446">
        <v>21.18</v>
      </c>
      <c r="S13" s="446">
        <v>30.64</v>
      </c>
      <c r="T13" s="446">
        <v>23.99</v>
      </c>
      <c r="U13" s="446">
        <v>35.869999999999997</v>
      </c>
      <c r="V13" s="446">
        <v>3.41</v>
      </c>
      <c r="W13" s="446">
        <v>8.5399999999999991</v>
      </c>
      <c r="X13" s="446">
        <v>28.71</v>
      </c>
      <c r="Y13" s="452">
        <v>23.47</v>
      </c>
    </row>
    <row r="14" spans="1:25" x14ac:dyDescent="0.25">
      <c r="A14" s="451" t="s">
        <v>439</v>
      </c>
      <c r="B14" s="445">
        <v>66.180990000000008</v>
      </c>
      <c r="C14" s="446">
        <v>31.365992720241142</v>
      </c>
      <c r="D14" s="446">
        <v>23.7</v>
      </c>
      <c r="E14" s="446">
        <v>24.47</v>
      </c>
      <c r="F14" s="446">
        <v>48.17</v>
      </c>
      <c r="G14" s="445">
        <v>30800</v>
      </c>
      <c r="H14" s="447">
        <v>23.48</v>
      </c>
      <c r="I14" s="447">
        <v>24.08</v>
      </c>
      <c r="J14" s="447">
        <v>15.35</v>
      </c>
      <c r="K14" s="447">
        <v>18.649999999999999</v>
      </c>
      <c r="L14" s="447">
        <v>18.440000000000001</v>
      </c>
      <c r="M14" s="445">
        <v>75828.03</v>
      </c>
      <c r="N14" s="446">
        <v>12.72</v>
      </c>
      <c r="O14" s="445">
        <v>910</v>
      </c>
      <c r="P14" s="446">
        <v>31.32</v>
      </c>
      <c r="Q14" s="446">
        <v>28.11</v>
      </c>
      <c r="R14" s="446">
        <v>22.64</v>
      </c>
      <c r="S14" s="446">
        <v>12.68</v>
      </c>
      <c r="T14" s="446">
        <v>5.25</v>
      </c>
      <c r="U14" s="446">
        <v>50.13</v>
      </c>
      <c r="V14" s="446">
        <v>8.9</v>
      </c>
      <c r="W14" s="446">
        <v>13.6</v>
      </c>
      <c r="X14" s="446">
        <v>22.14</v>
      </c>
      <c r="Y14" s="452">
        <v>5.24</v>
      </c>
    </row>
    <row r="15" spans="1:25" x14ac:dyDescent="0.25">
      <c r="A15" s="451" t="s">
        <v>440</v>
      </c>
      <c r="B15" s="445">
        <v>346.70911999999998</v>
      </c>
      <c r="C15" s="446">
        <v>42.36981705934808</v>
      </c>
      <c r="D15" s="446">
        <v>23.83</v>
      </c>
      <c r="E15" s="446">
        <v>22.35</v>
      </c>
      <c r="F15" s="446">
        <v>46.18</v>
      </c>
      <c r="G15" s="445">
        <v>54000</v>
      </c>
      <c r="H15" s="447">
        <v>11.71</v>
      </c>
      <c r="I15" s="447">
        <v>13.34</v>
      </c>
      <c r="J15" s="447">
        <v>15.18</v>
      </c>
      <c r="K15" s="447">
        <v>26.18</v>
      </c>
      <c r="L15" s="447">
        <v>33.6</v>
      </c>
      <c r="M15" s="445">
        <v>375333.7</v>
      </c>
      <c r="N15" s="446">
        <v>7.63</v>
      </c>
      <c r="O15" s="445">
        <v>1328</v>
      </c>
      <c r="P15" s="446">
        <v>6.34</v>
      </c>
      <c r="Q15" s="446">
        <v>6.86</v>
      </c>
      <c r="R15" s="446">
        <v>16.989999999999998</v>
      </c>
      <c r="S15" s="446">
        <v>34.56</v>
      </c>
      <c r="T15" s="446">
        <v>35.25</v>
      </c>
      <c r="U15" s="446">
        <v>24.31</v>
      </c>
      <c r="V15" s="446">
        <v>2.44</v>
      </c>
      <c r="W15" s="446">
        <v>12.82</v>
      </c>
      <c r="X15" s="446">
        <v>26.36</v>
      </c>
      <c r="Y15" s="452">
        <v>34.07</v>
      </c>
    </row>
    <row r="16" spans="1:25" x14ac:dyDescent="0.25">
      <c r="A16" s="451" t="s">
        <v>441</v>
      </c>
      <c r="B16" s="445">
        <v>112.991</v>
      </c>
      <c r="C16" s="446">
        <v>41.405479883762261</v>
      </c>
      <c r="D16" s="446">
        <v>29.51</v>
      </c>
      <c r="E16" s="446">
        <v>26.16</v>
      </c>
      <c r="F16" s="446">
        <v>55.67</v>
      </c>
      <c r="G16" s="445">
        <v>35000</v>
      </c>
      <c r="H16" s="447">
        <v>17.86</v>
      </c>
      <c r="I16" s="447">
        <v>25.41</v>
      </c>
      <c r="J16" s="447">
        <v>19.059999999999999</v>
      </c>
      <c r="K16" s="447">
        <v>20.81</v>
      </c>
      <c r="L16" s="447">
        <v>16.86</v>
      </c>
      <c r="M16" s="445">
        <v>120183</v>
      </c>
      <c r="N16" s="446">
        <v>5.98</v>
      </c>
      <c r="O16" s="445">
        <v>960</v>
      </c>
      <c r="P16" s="446">
        <v>19.64</v>
      </c>
      <c r="Q16" s="446">
        <v>28.62</v>
      </c>
      <c r="R16" s="446">
        <v>21.11</v>
      </c>
      <c r="S16" s="446">
        <v>18.84</v>
      </c>
      <c r="T16" s="446">
        <v>11.8</v>
      </c>
      <c r="U16" s="446">
        <v>53.24</v>
      </c>
      <c r="V16" s="446">
        <v>5.86</v>
      </c>
      <c r="W16" s="446">
        <v>18.2</v>
      </c>
      <c r="X16" s="446">
        <v>10.78</v>
      </c>
      <c r="Y16" s="452">
        <v>11.92</v>
      </c>
    </row>
    <row r="17" spans="1:25" x14ac:dyDescent="0.25">
      <c r="A17" s="451" t="s">
        <v>442</v>
      </c>
      <c r="B17" s="445">
        <v>357.99559999999997</v>
      </c>
      <c r="C17" s="446">
        <v>33.678533133216412</v>
      </c>
      <c r="D17" s="446">
        <v>22.56</v>
      </c>
      <c r="E17" s="446">
        <v>25.97</v>
      </c>
      <c r="F17" s="446">
        <v>48.53</v>
      </c>
      <c r="G17" s="445">
        <v>47400</v>
      </c>
      <c r="H17" s="447">
        <v>17.190000000000001</v>
      </c>
      <c r="I17" s="447">
        <v>15.2</v>
      </c>
      <c r="J17" s="447">
        <v>14.94</v>
      </c>
      <c r="K17" s="447">
        <v>22.9</v>
      </c>
      <c r="L17" s="447">
        <v>29.77</v>
      </c>
      <c r="M17" s="445">
        <v>388780.4</v>
      </c>
      <c r="N17" s="446">
        <v>7.92</v>
      </c>
      <c r="O17" s="445">
        <v>1300</v>
      </c>
      <c r="P17" s="446">
        <v>12.29</v>
      </c>
      <c r="Q17" s="446">
        <v>7.87</v>
      </c>
      <c r="R17" s="446">
        <v>17.72</v>
      </c>
      <c r="S17" s="446">
        <v>27.81</v>
      </c>
      <c r="T17" s="446">
        <v>34.31</v>
      </c>
      <c r="U17" s="446">
        <v>35.299999999999997</v>
      </c>
      <c r="V17" s="446">
        <v>0.49</v>
      </c>
      <c r="W17" s="446">
        <v>10.29</v>
      </c>
      <c r="X17" s="446">
        <v>33.32</v>
      </c>
      <c r="Y17" s="452">
        <v>20.6</v>
      </c>
    </row>
    <row r="18" spans="1:25" x14ac:dyDescent="0.25">
      <c r="A18" s="451" t="s">
        <v>443</v>
      </c>
      <c r="B18" s="445">
        <v>92.597999999999999</v>
      </c>
      <c r="C18" s="446">
        <v>31.110424233057721</v>
      </c>
      <c r="D18" s="446">
        <v>19.670000000000002</v>
      </c>
      <c r="E18" s="446">
        <v>27.99</v>
      </c>
      <c r="F18" s="446">
        <v>47.66</v>
      </c>
      <c r="G18" s="445">
        <v>31100</v>
      </c>
      <c r="H18" s="447">
        <v>25.56</v>
      </c>
      <c r="I18" s="447">
        <v>20.39</v>
      </c>
      <c r="J18" s="447">
        <v>14.91</v>
      </c>
      <c r="K18" s="447">
        <v>23.49</v>
      </c>
      <c r="L18" s="447">
        <v>15.65</v>
      </c>
      <c r="M18" s="445">
        <v>104733</v>
      </c>
      <c r="N18" s="446">
        <v>11.59</v>
      </c>
      <c r="O18" s="445">
        <v>910</v>
      </c>
      <c r="P18" s="446">
        <v>24.21</v>
      </c>
      <c r="Q18" s="446">
        <v>29.25</v>
      </c>
      <c r="R18" s="446">
        <v>21.1</v>
      </c>
      <c r="S18" s="446">
        <v>18.559999999999999</v>
      </c>
      <c r="T18" s="446">
        <v>6.88</v>
      </c>
      <c r="U18" s="446">
        <v>32.229999999999997</v>
      </c>
      <c r="V18" s="446">
        <v>9.98</v>
      </c>
      <c r="W18" s="446">
        <v>16.64</v>
      </c>
      <c r="X18" s="446">
        <v>19.47</v>
      </c>
      <c r="Y18" s="452">
        <v>21.67</v>
      </c>
    </row>
    <row r="19" spans="1:25" x14ac:dyDescent="0.25">
      <c r="A19" s="451" t="s">
        <v>444</v>
      </c>
      <c r="B19" s="445">
        <v>146.76126000000002</v>
      </c>
      <c r="C19" s="446">
        <v>32.380781125582118</v>
      </c>
      <c r="D19" s="446">
        <v>20.89</v>
      </c>
      <c r="E19" s="446">
        <v>23.65</v>
      </c>
      <c r="F19" s="446">
        <v>44.54</v>
      </c>
      <c r="G19" s="445">
        <v>32500</v>
      </c>
      <c r="H19" s="447">
        <v>25.57</v>
      </c>
      <c r="I19" s="447">
        <v>17.38</v>
      </c>
      <c r="J19" s="447">
        <v>20.43</v>
      </c>
      <c r="K19" s="447">
        <v>18.64</v>
      </c>
      <c r="L19" s="447">
        <v>17.98</v>
      </c>
      <c r="M19" s="445">
        <v>166456.1</v>
      </c>
      <c r="N19" s="446">
        <v>11.83</v>
      </c>
      <c r="O19" s="445">
        <v>895</v>
      </c>
      <c r="P19" s="446">
        <v>39.9</v>
      </c>
      <c r="Q19" s="446">
        <v>25.09</v>
      </c>
      <c r="R19" s="446">
        <v>15.14</v>
      </c>
      <c r="S19" s="446">
        <v>12.92</v>
      </c>
      <c r="T19" s="446">
        <v>6.96</v>
      </c>
      <c r="U19" s="446">
        <v>38.85</v>
      </c>
      <c r="V19" s="446">
        <v>6.7</v>
      </c>
      <c r="W19" s="446">
        <v>12.51</v>
      </c>
      <c r="X19" s="446">
        <v>26.09</v>
      </c>
      <c r="Y19" s="452">
        <v>15.85</v>
      </c>
    </row>
    <row r="20" spans="1:25" x14ac:dyDescent="0.25">
      <c r="A20" s="451" t="s">
        <v>445</v>
      </c>
      <c r="B20" s="445">
        <v>76.781207999999992</v>
      </c>
      <c r="C20" s="446">
        <v>28.039653683953741</v>
      </c>
      <c r="D20" s="446">
        <v>26.5</v>
      </c>
      <c r="E20" s="446">
        <v>19.829999999999998</v>
      </c>
      <c r="F20" s="446">
        <v>46.33</v>
      </c>
      <c r="G20" s="445">
        <v>42000</v>
      </c>
      <c r="H20" s="447">
        <v>11.96</v>
      </c>
      <c r="I20" s="447">
        <v>21.06</v>
      </c>
      <c r="J20" s="447">
        <v>19.32</v>
      </c>
      <c r="K20" s="447">
        <v>28.12</v>
      </c>
      <c r="L20" s="447">
        <v>19.54</v>
      </c>
      <c r="M20" s="445">
        <v>80229.361000000004</v>
      </c>
      <c r="N20" s="446">
        <v>4.3</v>
      </c>
      <c r="O20" s="445">
        <v>1040</v>
      </c>
      <c r="P20" s="446">
        <v>15.91</v>
      </c>
      <c r="Q20" s="446">
        <v>16.989999999999998</v>
      </c>
      <c r="R20" s="446">
        <v>23.6</v>
      </c>
      <c r="S20" s="446">
        <v>23.88</v>
      </c>
      <c r="T20" s="446">
        <v>19.62</v>
      </c>
      <c r="U20" s="446">
        <v>45.81</v>
      </c>
      <c r="V20" s="446">
        <v>3.12</v>
      </c>
      <c r="W20" s="446">
        <v>18.13</v>
      </c>
      <c r="X20" s="446">
        <v>17.64</v>
      </c>
      <c r="Y20" s="452">
        <v>15.3</v>
      </c>
    </row>
    <row r="21" spans="1:25" x14ac:dyDescent="0.25">
      <c r="A21" s="451" t="s">
        <v>446</v>
      </c>
      <c r="B21" s="445">
        <v>715.10919999999999</v>
      </c>
      <c r="C21" s="446">
        <v>38.609442999945905</v>
      </c>
      <c r="D21" s="446">
        <v>22.53</v>
      </c>
      <c r="E21" s="446">
        <v>23.89</v>
      </c>
      <c r="F21" s="446">
        <v>46.42</v>
      </c>
      <c r="G21" s="445">
        <v>56900</v>
      </c>
      <c r="H21" s="447">
        <v>16.43</v>
      </c>
      <c r="I21" s="447">
        <v>13.65</v>
      </c>
      <c r="J21" s="447">
        <v>11.61</v>
      </c>
      <c r="K21" s="447">
        <v>20.02</v>
      </c>
      <c r="L21" s="447">
        <v>38.29</v>
      </c>
      <c r="M21" s="445">
        <v>745505.9</v>
      </c>
      <c r="N21" s="446">
        <v>4.08</v>
      </c>
      <c r="O21" s="445">
        <v>1580</v>
      </c>
      <c r="P21" s="446">
        <v>15.47</v>
      </c>
      <c r="Q21" s="446">
        <v>4.8099999999999996</v>
      </c>
      <c r="R21" s="446">
        <v>6.64</v>
      </c>
      <c r="S21" s="446">
        <v>18.100000000000001</v>
      </c>
      <c r="T21" s="446">
        <v>54.98</v>
      </c>
      <c r="U21" s="446">
        <v>12.72</v>
      </c>
      <c r="V21" s="446">
        <v>0.64</v>
      </c>
      <c r="W21" s="446">
        <v>34.24</v>
      </c>
      <c r="X21" s="446">
        <v>23.55</v>
      </c>
      <c r="Y21" s="452">
        <v>28.85</v>
      </c>
    </row>
    <row r="22" spans="1:25" x14ac:dyDescent="0.25">
      <c r="A22" s="451" t="s">
        <v>447</v>
      </c>
      <c r="B22" s="445">
        <v>114.667</v>
      </c>
      <c r="C22" s="446">
        <v>33.670527020519387</v>
      </c>
      <c r="D22" s="446">
        <v>21.14</v>
      </c>
      <c r="E22" s="446">
        <v>23.28</v>
      </c>
      <c r="F22" s="446">
        <v>44.42</v>
      </c>
      <c r="G22" s="445">
        <v>56500</v>
      </c>
      <c r="H22" s="447">
        <v>16.02</v>
      </c>
      <c r="I22" s="447">
        <v>15.31</v>
      </c>
      <c r="J22" s="447">
        <v>11.07</v>
      </c>
      <c r="K22" s="447">
        <v>19.86</v>
      </c>
      <c r="L22" s="447">
        <v>37.74</v>
      </c>
      <c r="M22" s="445">
        <v>126325</v>
      </c>
      <c r="N22" s="446">
        <v>9.23</v>
      </c>
      <c r="O22" s="445">
        <v>1510</v>
      </c>
      <c r="P22" s="446">
        <v>16.010000000000002</v>
      </c>
      <c r="Q22" s="446">
        <v>5.84</v>
      </c>
      <c r="R22" s="446">
        <v>8.81</v>
      </c>
      <c r="S22" s="446">
        <v>18.440000000000001</v>
      </c>
      <c r="T22" s="446">
        <v>50.9</v>
      </c>
      <c r="U22" s="446">
        <v>20.82</v>
      </c>
      <c r="V22" s="446">
        <v>0.62</v>
      </c>
      <c r="W22" s="446">
        <v>29.89</v>
      </c>
      <c r="X22" s="446">
        <v>16.920000000000002</v>
      </c>
      <c r="Y22" s="452">
        <v>31.75</v>
      </c>
    </row>
    <row r="23" spans="1:25" x14ac:dyDescent="0.25">
      <c r="A23" s="451" t="s">
        <v>448</v>
      </c>
      <c r="B23" s="445">
        <v>168.35900000000001</v>
      </c>
      <c r="C23" s="446">
        <v>34.432552822050383</v>
      </c>
      <c r="D23" s="446">
        <v>20.51</v>
      </c>
      <c r="E23" s="446">
        <v>26.29</v>
      </c>
      <c r="F23" s="446">
        <v>46.8</v>
      </c>
      <c r="G23" s="445">
        <v>33000</v>
      </c>
      <c r="H23" s="447">
        <v>23.15</v>
      </c>
      <c r="I23" s="447">
        <v>21.7</v>
      </c>
      <c r="J23" s="447">
        <v>18.14</v>
      </c>
      <c r="K23" s="447">
        <v>22.1</v>
      </c>
      <c r="L23" s="447">
        <v>14.92</v>
      </c>
      <c r="M23" s="445">
        <v>176341</v>
      </c>
      <c r="N23" s="446">
        <v>4.53</v>
      </c>
      <c r="O23" s="445">
        <v>830</v>
      </c>
      <c r="P23" s="446">
        <v>32.54</v>
      </c>
      <c r="Q23" s="446">
        <v>28.06</v>
      </c>
      <c r="R23" s="446">
        <v>21.3</v>
      </c>
      <c r="S23" s="446">
        <v>12.88</v>
      </c>
      <c r="T23" s="446">
        <v>5.22</v>
      </c>
      <c r="U23" s="446">
        <v>21.43</v>
      </c>
      <c r="V23" s="446">
        <v>0.48</v>
      </c>
      <c r="W23" s="446">
        <v>41.07</v>
      </c>
      <c r="X23" s="446">
        <v>19.86</v>
      </c>
      <c r="Y23" s="452">
        <v>17.149999999999999</v>
      </c>
    </row>
    <row r="24" spans="1:25" x14ac:dyDescent="0.25">
      <c r="A24" s="451" t="s">
        <v>449</v>
      </c>
      <c r="B24" s="445">
        <v>69.927000000000007</v>
      </c>
      <c r="C24" s="446">
        <v>24.37440525363645</v>
      </c>
      <c r="D24" s="446">
        <v>26.43</v>
      </c>
      <c r="E24" s="446">
        <v>26.67</v>
      </c>
      <c r="F24" s="446">
        <v>53.1</v>
      </c>
      <c r="G24" s="445">
        <v>45000</v>
      </c>
      <c r="H24" s="447">
        <v>14.68</v>
      </c>
      <c r="I24" s="447">
        <v>15.71</v>
      </c>
      <c r="J24" s="447">
        <v>19.309999999999999</v>
      </c>
      <c r="K24" s="447">
        <v>29.93</v>
      </c>
      <c r="L24" s="447">
        <v>20.37</v>
      </c>
      <c r="M24" s="445">
        <v>79679</v>
      </c>
      <c r="N24" s="446">
        <v>12.24</v>
      </c>
      <c r="O24" s="445">
        <v>1220</v>
      </c>
      <c r="P24" s="446">
        <v>6.5</v>
      </c>
      <c r="Q24" s="446">
        <v>13</v>
      </c>
      <c r="R24" s="446">
        <v>20.12</v>
      </c>
      <c r="S24" s="446">
        <v>31.43</v>
      </c>
      <c r="T24" s="446">
        <v>28.96</v>
      </c>
      <c r="U24" s="446">
        <v>44.52</v>
      </c>
      <c r="V24" s="446">
        <v>5.71</v>
      </c>
      <c r="W24" s="446">
        <v>13.23</v>
      </c>
      <c r="X24" s="446">
        <v>18</v>
      </c>
      <c r="Y24" s="452">
        <v>18.54</v>
      </c>
    </row>
    <row r="25" spans="1:25" x14ac:dyDescent="0.25">
      <c r="A25" s="451" t="s">
        <v>450</v>
      </c>
      <c r="B25" s="445">
        <v>99.757000000000005</v>
      </c>
      <c r="C25" s="446">
        <v>32.817609400804017</v>
      </c>
      <c r="D25" s="446">
        <v>24.44</v>
      </c>
      <c r="E25" s="446">
        <v>22.79</v>
      </c>
      <c r="F25" s="446">
        <v>47.230000000000004</v>
      </c>
      <c r="G25" s="445">
        <v>46500</v>
      </c>
      <c r="H25" s="447">
        <v>14.54</v>
      </c>
      <c r="I25" s="447">
        <v>16.11</v>
      </c>
      <c r="J25" s="447">
        <v>17.39</v>
      </c>
      <c r="K25" s="447">
        <v>25.41</v>
      </c>
      <c r="L25" s="447">
        <v>26.55</v>
      </c>
      <c r="M25" s="445">
        <v>111047</v>
      </c>
      <c r="N25" s="446">
        <v>10.17</v>
      </c>
      <c r="O25" s="445">
        <v>1193</v>
      </c>
      <c r="P25" s="446">
        <v>11.72</v>
      </c>
      <c r="Q25" s="446">
        <v>15.33</v>
      </c>
      <c r="R25" s="446">
        <v>20.56</v>
      </c>
      <c r="S25" s="446">
        <v>24.12</v>
      </c>
      <c r="T25" s="446">
        <v>28.27</v>
      </c>
      <c r="U25" s="446">
        <v>30.74</v>
      </c>
      <c r="V25" s="446">
        <v>10.09</v>
      </c>
      <c r="W25" s="446">
        <v>10.09</v>
      </c>
      <c r="X25" s="446">
        <v>32.85</v>
      </c>
      <c r="Y25" s="452">
        <v>16.23</v>
      </c>
    </row>
    <row r="26" spans="1:25" x14ac:dyDescent="0.25">
      <c r="A26" s="451" t="s">
        <v>451</v>
      </c>
      <c r="B26" s="445">
        <v>337.74369999999999</v>
      </c>
      <c r="C26" s="446">
        <v>34.887364134294323</v>
      </c>
      <c r="D26" s="446">
        <v>23.19</v>
      </c>
      <c r="E26" s="446">
        <v>19.399999999999999</v>
      </c>
      <c r="F26" s="446">
        <v>42.59</v>
      </c>
      <c r="G26" s="445">
        <v>44000</v>
      </c>
      <c r="H26" s="447">
        <v>14.57</v>
      </c>
      <c r="I26" s="447">
        <v>16.78</v>
      </c>
      <c r="J26" s="447">
        <v>19.27</v>
      </c>
      <c r="K26" s="447">
        <v>23.65</v>
      </c>
      <c r="L26" s="447">
        <v>25.72</v>
      </c>
      <c r="M26" s="445">
        <v>372822.5</v>
      </c>
      <c r="N26" s="446">
        <v>9.41</v>
      </c>
      <c r="O26" s="445">
        <v>1065</v>
      </c>
      <c r="P26" s="446">
        <v>19.09</v>
      </c>
      <c r="Q26" s="446">
        <v>18.3</v>
      </c>
      <c r="R26" s="446">
        <v>20.09</v>
      </c>
      <c r="S26" s="446">
        <v>24.88</v>
      </c>
      <c r="T26" s="446">
        <v>17.649999999999999</v>
      </c>
      <c r="U26" s="446">
        <v>38.520000000000003</v>
      </c>
      <c r="V26" s="446">
        <v>6.82</v>
      </c>
      <c r="W26" s="446">
        <v>8.26</v>
      </c>
      <c r="X26" s="446">
        <v>24.66</v>
      </c>
      <c r="Y26" s="452">
        <v>21.74</v>
      </c>
    </row>
    <row r="27" spans="1:25" x14ac:dyDescent="0.25">
      <c r="A27" s="451" t="s">
        <v>452</v>
      </c>
      <c r="B27" s="445">
        <v>75.914490000000001</v>
      </c>
      <c r="C27" s="446">
        <v>34.241016155156622</v>
      </c>
      <c r="D27" s="446">
        <v>23.91</v>
      </c>
      <c r="E27" s="446">
        <v>18.100000000000001</v>
      </c>
      <c r="F27" s="446">
        <v>42.010000000000005</v>
      </c>
      <c r="G27" s="445">
        <v>35300</v>
      </c>
      <c r="H27" s="447">
        <v>18.47</v>
      </c>
      <c r="I27" s="447">
        <v>22.6</v>
      </c>
      <c r="J27" s="447">
        <v>19.71</v>
      </c>
      <c r="K27" s="447">
        <v>24.3</v>
      </c>
      <c r="L27" s="447">
        <v>14.91</v>
      </c>
      <c r="M27" s="445">
        <v>81639.759999999995</v>
      </c>
      <c r="N27" s="446">
        <v>7.01</v>
      </c>
      <c r="O27" s="445">
        <v>868</v>
      </c>
      <c r="P27" s="446">
        <v>31.44</v>
      </c>
      <c r="Q27" s="446">
        <v>32.380000000000003</v>
      </c>
      <c r="R27" s="446">
        <v>18.190000000000001</v>
      </c>
      <c r="S27" s="446">
        <v>12.24</v>
      </c>
      <c r="T27" s="446">
        <v>5.75</v>
      </c>
      <c r="U27" s="446">
        <v>38.58</v>
      </c>
      <c r="V27" s="446">
        <v>8.1199999999999992</v>
      </c>
      <c r="W27" s="446">
        <v>18.57</v>
      </c>
      <c r="X27" s="446">
        <v>18.59</v>
      </c>
      <c r="Y27" s="452">
        <v>16.14</v>
      </c>
    </row>
    <row r="28" spans="1:25" x14ac:dyDescent="0.25">
      <c r="A28" s="451" t="s">
        <v>453</v>
      </c>
      <c r="B28" s="445">
        <v>1251.6465000000001</v>
      </c>
      <c r="C28" s="446">
        <v>35.36910040611069</v>
      </c>
      <c r="D28" s="446">
        <v>21.96</v>
      </c>
      <c r="E28" s="446">
        <v>23.42</v>
      </c>
      <c r="F28" s="446">
        <v>45.38</v>
      </c>
      <c r="G28" s="445">
        <v>44100</v>
      </c>
      <c r="H28" s="447">
        <v>16.510000000000002</v>
      </c>
      <c r="I28" s="447">
        <v>17.809999999999999</v>
      </c>
      <c r="J28" s="447">
        <v>15.91</v>
      </c>
      <c r="K28" s="447">
        <v>21.22</v>
      </c>
      <c r="L28" s="447">
        <v>28.54</v>
      </c>
      <c r="M28" s="445">
        <v>1328225.3999999999</v>
      </c>
      <c r="N28" s="446">
        <v>5.77</v>
      </c>
      <c r="O28" s="445">
        <v>1110</v>
      </c>
      <c r="P28" s="446">
        <v>13.7</v>
      </c>
      <c r="Q28" s="446">
        <v>14.79</v>
      </c>
      <c r="R28" s="446">
        <v>21.77</v>
      </c>
      <c r="S28" s="446">
        <v>23.63</v>
      </c>
      <c r="T28" s="446">
        <v>26.11</v>
      </c>
      <c r="U28" s="446">
        <v>20.56</v>
      </c>
      <c r="V28" s="446">
        <v>0.74</v>
      </c>
      <c r="W28" s="446">
        <v>25.46</v>
      </c>
      <c r="X28" s="446">
        <v>25.34</v>
      </c>
      <c r="Y28" s="452">
        <v>27.9</v>
      </c>
    </row>
    <row r="29" spans="1:25" x14ac:dyDescent="0.25">
      <c r="A29" s="451" t="s">
        <v>454</v>
      </c>
      <c r="B29" s="445">
        <v>291.30671999999998</v>
      </c>
      <c r="C29" s="446">
        <v>33.50615346499464</v>
      </c>
      <c r="D29" s="446">
        <v>19.11</v>
      </c>
      <c r="E29" s="446">
        <v>21.93</v>
      </c>
      <c r="F29" s="446">
        <v>41.04</v>
      </c>
      <c r="G29" s="445">
        <v>36600</v>
      </c>
      <c r="H29" s="447">
        <v>19.77</v>
      </c>
      <c r="I29" s="447">
        <v>21.99</v>
      </c>
      <c r="J29" s="447">
        <v>15.73</v>
      </c>
      <c r="K29" s="447">
        <v>23.25</v>
      </c>
      <c r="L29" s="447">
        <v>19.260000000000002</v>
      </c>
      <c r="M29" s="445">
        <v>309206.2</v>
      </c>
      <c r="N29" s="446">
        <v>5.79</v>
      </c>
      <c r="O29" s="445">
        <v>856</v>
      </c>
      <c r="P29" s="446">
        <v>31.43</v>
      </c>
      <c r="Q29" s="446">
        <v>31.08</v>
      </c>
      <c r="R29" s="446">
        <v>16.89</v>
      </c>
      <c r="S29" s="446">
        <v>12.78</v>
      </c>
      <c r="T29" s="446">
        <v>7.81</v>
      </c>
      <c r="U29" s="446">
        <v>31.21</v>
      </c>
      <c r="V29" s="446">
        <v>2.19</v>
      </c>
      <c r="W29" s="446">
        <v>19.78</v>
      </c>
      <c r="X29" s="446">
        <v>31.17</v>
      </c>
      <c r="Y29" s="452">
        <v>15.65</v>
      </c>
    </row>
    <row r="30" spans="1:25" x14ac:dyDescent="0.25">
      <c r="A30" s="451" t="s">
        <v>455</v>
      </c>
      <c r="B30" s="445">
        <v>312.87099999999998</v>
      </c>
      <c r="C30" s="446">
        <v>35.853880462235914</v>
      </c>
      <c r="D30" s="446">
        <v>20.07</v>
      </c>
      <c r="E30" s="446">
        <v>22.56</v>
      </c>
      <c r="F30" s="446">
        <v>42.629999999999995</v>
      </c>
      <c r="G30" s="445">
        <v>33400</v>
      </c>
      <c r="H30" s="447">
        <v>23.14</v>
      </c>
      <c r="I30" s="447">
        <v>21.12</v>
      </c>
      <c r="J30" s="447">
        <v>18.62</v>
      </c>
      <c r="K30" s="447">
        <v>22.31</v>
      </c>
      <c r="L30" s="447">
        <v>14.81</v>
      </c>
      <c r="M30" s="445">
        <v>336273</v>
      </c>
      <c r="N30" s="446">
        <v>6.96</v>
      </c>
      <c r="O30" s="445">
        <v>810</v>
      </c>
      <c r="P30" s="446">
        <v>32.520000000000003</v>
      </c>
      <c r="Q30" s="446">
        <v>30.76</v>
      </c>
      <c r="R30" s="446">
        <v>19.100000000000001</v>
      </c>
      <c r="S30" s="446">
        <v>11.08</v>
      </c>
      <c r="T30" s="446">
        <v>6.55</v>
      </c>
      <c r="U30" s="446">
        <v>31.48</v>
      </c>
      <c r="V30" s="446">
        <v>0.77</v>
      </c>
      <c r="W30" s="446">
        <v>18.86</v>
      </c>
      <c r="X30" s="446">
        <v>21.47</v>
      </c>
      <c r="Y30" s="452">
        <v>27.41</v>
      </c>
    </row>
    <row r="31" spans="1:25" x14ac:dyDescent="0.25">
      <c r="A31" s="451" t="s">
        <v>456</v>
      </c>
      <c r="B31" s="445">
        <v>97.317999999999998</v>
      </c>
      <c r="C31" s="446">
        <v>35.288401219817317</v>
      </c>
      <c r="D31" s="446">
        <v>28.35</v>
      </c>
      <c r="E31" s="446">
        <v>20.03</v>
      </c>
      <c r="F31" s="446">
        <v>48.38</v>
      </c>
      <c r="G31" s="445">
        <v>50000</v>
      </c>
      <c r="H31" s="447">
        <v>11.78</v>
      </c>
      <c r="I31" s="447">
        <v>14.62</v>
      </c>
      <c r="J31" s="447">
        <v>18.73</v>
      </c>
      <c r="K31" s="447">
        <v>27.36</v>
      </c>
      <c r="L31" s="447">
        <v>27.51</v>
      </c>
      <c r="M31" s="445">
        <v>102081</v>
      </c>
      <c r="N31" s="446">
        <v>4.67</v>
      </c>
      <c r="O31" s="445">
        <v>1236</v>
      </c>
      <c r="P31" s="446">
        <v>8.6999999999999993</v>
      </c>
      <c r="Q31" s="446">
        <v>11.77</v>
      </c>
      <c r="R31" s="446">
        <v>19.05</v>
      </c>
      <c r="S31" s="446">
        <v>27.62</v>
      </c>
      <c r="T31" s="446">
        <v>32.86</v>
      </c>
      <c r="U31" s="446">
        <v>40.729999999999997</v>
      </c>
      <c r="V31" s="446">
        <v>3.78</v>
      </c>
      <c r="W31" s="446">
        <v>12.89</v>
      </c>
      <c r="X31" s="446">
        <v>25.94</v>
      </c>
      <c r="Y31" s="452">
        <v>16.66</v>
      </c>
    </row>
    <row r="32" spans="1:25" x14ac:dyDescent="0.25">
      <c r="A32" s="451" t="s">
        <v>457</v>
      </c>
      <c r="B32" s="445">
        <v>100.97</v>
      </c>
      <c r="C32" s="446">
        <v>31.751772023723419</v>
      </c>
      <c r="D32" s="446">
        <v>23.14</v>
      </c>
      <c r="E32" s="446">
        <v>25.97</v>
      </c>
      <c r="F32" s="446">
        <v>49.11</v>
      </c>
      <c r="G32" s="445">
        <v>34000</v>
      </c>
      <c r="H32" s="447">
        <v>20.350000000000001</v>
      </c>
      <c r="I32" s="447">
        <v>24</v>
      </c>
      <c r="J32" s="447">
        <v>20.87</v>
      </c>
      <c r="K32" s="447">
        <v>18.47</v>
      </c>
      <c r="L32" s="447">
        <v>16.309999999999999</v>
      </c>
      <c r="M32" s="445">
        <v>108544</v>
      </c>
      <c r="N32" s="446">
        <v>6.98</v>
      </c>
      <c r="O32" s="445">
        <v>900</v>
      </c>
      <c r="P32" s="446">
        <v>29.41</v>
      </c>
      <c r="Q32" s="446">
        <v>29.1</v>
      </c>
      <c r="R32" s="446">
        <v>20.92</v>
      </c>
      <c r="S32" s="446">
        <v>14.73</v>
      </c>
      <c r="T32" s="446">
        <v>5.84</v>
      </c>
      <c r="U32" s="446">
        <v>33.729999999999997</v>
      </c>
      <c r="V32" s="446">
        <v>15.59</v>
      </c>
      <c r="W32" s="446">
        <v>12.15</v>
      </c>
      <c r="X32" s="446">
        <v>23.84</v>
      </c>
      <c r="Y32" s="452">
        <v>14.69</v>
      </c>
    </row>
    <row r="33" spans="1:25" x14ac:dyDescent="0.25">
      <c r="A33" s="451" t="s">
        <v>458</v>
      </c>
      <c r="B33" s="445">
        <v>322.85081000000002</v>
      </c>
      <c r="C33" s="446">
        <v>39.521282362199663</v>
      </c>
      <c r="D33" s="446">
        <v>20.49</v>
      </c>
      <c r="E33" s="446">
        <v>19.43</v>
      </c>
      <c r="F33" s="446">
        <v>39.92</v>
      </c>
      <c r="G33" s="445">
        <v>42500</v>
      </c>
      <c r="H33" s="447">
        <v>15.03</v>
      </c>
      <c r="I33" s="447">
        <v>19.75</v>
      </c>
      <c r="J33" s="447">
        <v>17.600000000000001</v>
      </c>
      <c r="K33" s="447">
        <v>25.5</v>
      </c>
      <c r="L33" s="447">
        <v>22.13</v>
      </c>
      <c r="M33" s="445">
        <v>343054.3</v>
      </c>
      <c r="N33" s="446">
        <v>5.89</v>
      </c>
      <c r="O33" s="445">
        <v>970</v>
      </c>
      <c r="P33" s="446">
        <v>20.75</v>
      </c>
      <c r="Q33" s="446">
        <v>25.99</v>
      </c>
      <c r="R33" s="446">
        <v>24.32</v>
      </c>
      <c r="S33" s="446">
        <v>17.98</v>
      </c>
      <c r="T33" s="446">
        <v>10.96</v>
      </c>
      <c r="U33" s="446">
        <v>31.51</v>
      </c>
      <c r="V33" s="446">
        <v>1.42</v>
      </c>
      <c r="W33" s="446">
        <v>22.2</v>
      </c>
      <c r="X33" s="446">
        <v>28.05</v>
      </c>
      <c r="Y33" s="452">
        <v>16.82</v>
      </c>
    </row>
    <row r="34" spans="1:25" x14ac:dyDescent="0.25">
      <c r="A34" s="451" t="s">
        <v>459</v>
      </c>
      <c r="B34" s="445">
        <v>1072.6316999999999</v>
      </c>
      <c r="C34" s="446">
        <v>40.3299718371564</v>
      </c>
      <c r="D34" s="446">
        <v>24.41</v>
      </c>
      <c r="E34" s="446">
        <v>21.82</v>
      </c>
      <c r="F34" s="446">
        <v>46.230000000000004</v>
      </c>
      <c r="G34" s="445">
        <v>49000</v>
      </c>
      <c r="H34" s="447">
        <v>12.13</v>
      </c>
      <c r="I34" s="447">
        <v>15.26</v>
      </c>
      <c r="J34" s="447">
        <v>17.59</v>
      </c>
      <c r="K34" s="447">
        <v>26.42</v>
      </c>
      <c r="L34" s="447">
        <v>28.6</v>
      </c>
      <c r="M34" s="445">
        <v>1199664.8</v>
      </c>
      <c r="N34" s="446">
        <v>10.59</v>
      </c>
      <c r="O34" s="445">
        <v>1194</v>
      </c>
      <c r="P34" s="446">
        <v>7.04</v>
      </c>
      <c r="Q34" s="446">
        <v>14.32</v>
      </c>
      <c r="R34" s="446">
        <v>23.7</v>
      </c>
      <c r="S34" s="446">
        <v>28.51</v>
      </c>
      <c r="T34" s="446">
        <v>26.42</v>
      </c>
      <c r="U34" s="446">
        <v>26.39</v>
      </c>
      <c r="V34" s="446">
        <v>2.0499999999999998</v>
      </c>
      <c r="W34" s="446">
        <v>10.039999999999999</v>
      </c>
      <c r="X34" s="446">
        <v>32.78</v>
      </c>
      <c r="Y34" s="452">
        <v>28.74</v>
      </c>
    </row>
    <row r="35" spans="1:25" x14ac:dyDescent="0.25">
      <c r="A35" s="451" t="s">
        <v>460</v>
      </c>
      <c r="B35" s="445">
        <v>118.57599999999999</v>
      </c>
      <c r="C35" s="446">
        <v>35.688036670408749</v>
      </c>
      <c r="D35" s="446">
        <v>18.75</v>
      </c>
      <c r="E35" s="446">
        <v>19.93</v>
      </c>
      <c r="F35" s="446">
        <v>38.68</v>
      </c>
      <c r="G35" s="445">
        <v>34300</v>
      </c>
      <c r="H35" s="447">
        <v>19.04</v>
      </c>
      <c r="I35" s="447">
        <v>24.77</v>
      </c>
      <c r="J35" s="447">
        <v>17.11</v>
      </c>
      <c r="K35" s="447">
        <v>21.04</v>
      </c>
      <c r="L35" s="447">
        <v>18.03</v>
      </c>
      <c r="M35" s="445">
        <v>128316</v>
      </c>
      <c r="N35" s="446">
        <v>7.59</v>
      </c>
      <c r="O35" s="445">
        <v>820</v>
      </c>
      <c r="P35" s="446">
        <v>37.89</v>
      </c>
      <c r="Q35" s="446">
        <v>34.17</v>
      </c>
      <c r="R35" s="446">
        <v>16.440000000000001</v>
      </c>
      <c r="S35" s="446">
        <v>7.38</v>
      </c>
      <c r="T35" s="446">
        <v>4.12</v>
      </c>
      <c r="U35" s="446">
        <v>41.45</v>
      </c>
      <c r="V35" s="446">
        <v>0.16</v>
      </c>
      <c r="W35" s="446">
        <v>21.35</v>
      </c>
      <c r="X35" s="446">
        <v>25.57</v>
      </c>
      <c r="Y35" s="452">
        <v>11.48</v>
      </c>
    </row>
    <row r="36" spans="1:25" x14ac:dyDescent="0.25">
      <c r="A36" s="451" t="s">
        <v>461</v>
      </c>
      <c r="B36" s="445">
        <v>71.984999999999999</v>
      </c>
      <c r="C36" s="446">
        <v>27.275724094029918</v>
      </c>
      <c r="D36" s="446">
        <v>25.18</v>
      </c>
      <c r="E36" s="446">
        <v>29.47</v>
      </c>
      <c r="F36" s="446">
        <v>54.65</v>
      </c>
      <c r="G36" s="445">
        <v>35700</v>
      </c>
      <c r="H36" s="447">
        <v>18.71</v>
      </c>
      <c r="I36" s="447">
        <v>22.5</v>
      </c>
      <c r="J36" s="447">
        <v>15.79</v>
      </c>
      <c r="K36" s="447">
        <v>23.58</v>
      </c>
      <c r="L36" s="447">
        <v>19.41</v>
      </c>
      <c r="M36" s="445">
        <v>78241</v>
      </c>
      <c r="N36" s="446">
        <v>8</v>
      </c>
      <c r="O36" s="445">
        <v>1100</v>
      </c>
      <c r="P36" s="446">
        <v>15.51</v>
      </c>
      <c r="Q36" s="446">
        <v>13.86</v>
      </c>
      <c r="R36" s="446">
        <v>23.58</v>
      </c>
      <c r="S36" s="446">
        <v>28.79</v>
      </c>
      <c r="T36" s="446">
        <v>18.25</v>
      </c>
      <c r="U36" s="446">
        <v>48.35</v>
      </c>
      <c r="V36" s="446">
        <v>5.19</v>
      </c>
      <c r="W36" s="446">
        <v>12.94</v>
      </c>
      <c r="X36" s="446">
        <v>21.48</v>
      </c>
      <c r="Y36" s="452">
        <v>12.04</v>
      </c>
    </row>
    <row r="37" spans="1:25" x14ac:dyDescent="0.25">
      <c r="A37" s="451" t="s">
        <v>462</v>
      </c>
      <c r="B37" s="445">
        <v>410.2833</v>
      </c>
      <c r="C37" s="446">
        <v>35.689790469002766</v>
      </c>
      <c r="D37" s="446">
        <v>24.59</v>
      </c>
      <c r="E37" s="446">
        <v>22.39</v>
      </c>
      <c r="F37" s="446">
        <v>46.980000000000004</v>
      </c>
      <c r="G37" s="445">
        <v>56900</v>
      </c>
      <c r="H37" s="447">
        <v>12.21</v>
      </c>
      <c r="I37" s="447">
        <v>11.7</v>
      </c>
      <c r="J37" s="447">
        <v>14.44</v>
      </c>
      <c r="K37" s="447">
        <v>26.84</v>
      </c>
      <c r="L37" s="447">
        <v>34.799999999999997</v>
      </c>
      <c r="M37" s="445">
        <v>432782.2</v>
      </c>
      <c r="N37" s="446">
        <v>5.2</v>
      </c>
      <c r="O37" s="445">
        <v>1470</v>
      </c>
      <c r="P37" s="446">
        <v>6.69</v>
      </c>
      <c r="Q37" s="446">
        <v>3.57</v>
      </c>
      <c r="R37" s="446">
        <v>10.1</v>
      </c>
      <c r="S37" s="446">
        <v>27.64</v>
      </c>
      <c r="T37" s="446">
        <v>52</v>
      </c>
      <c r="U37" s="446">
        <v>27.43</v>
      </c>
      <c r="V37" s="446">
        <v>1.31</v>
      </c>
      <c r="W37" s="446">
        <v>8.11</v>
      </c>
      <c r="X37" s="446">
        <v>25.23</v>
      </c>
      <c r="Y37" s="452">
        <v>37.92</v>
      </c>
    </row>
    <row r="38" spans="1:25" x14ac:dyDescent="0.25">
      <c r="A38" s="451" t="s">
        <v>463</v>
      </c>
      <c r="B38" s="445">
        <v>84.394890000000004</v>
      </c>
      <c r="C38" s="446">
        <v>31.927175151587605</v>
      </c>
      <c r="D38" s="446">
        <v>19.23</v>
      </c>
      <c r="E38" s="446">
        <v>16.66</v>
      </c>
      <c r="F38" s="446">
        <v>35.89</v>
      </c>
      <c r="G38" s="445">
        <v>42000</v>
      </c>
      <c r="H38" s="447">
        <v>12.9</v>
      </c>
      <c r="I38" s="447">
        <v>17.96</v>
      </c>
      <c r="J38" s="447">
        <v>23.44</v>
      </c>
      <c r="K38" s="447">
        <v>23.47</v>
      </c>
      <c r="L38" s="447">
        <v>22.23</v>
      </c>
      <c r="M38" s="445">
        <v>91397.85</v>
      </c>
      <c r="N38" s="446">
        <v>7.66</v>
      </c>
      <c r="O38" s="445">
        <v>950</v>
      </c>
      <c r="P38" s="446">
        <v>13.24</v>
      </c>
      <c r="Q38" s="446">
        <v>28.98</v>
      </c>
      <c r="R38" s="446">
        <v>26.27</v>
      </c>
      <c r="S38" s="446">
        <v>18.760000000000002</v>
      </c>
      <c r="T38" s="446">
        <v>12.75</v>
      </c>
      <c r="U38" s="446">
        <v>31.1</v>
      </c>
      <c r="V38" s="446">
        <v>0.75</v>
      </c>
      <c r="W38" s="446">
        <v>8.51</v>
      </c>
      <c r="X38" s="446">
        <v>21.88</v>
      </c>
      <c r="Y38" s="452">
        <v>37.76</v>
      </c>
    </row>
    <row r="39" spans="1:25" x14ac:dyDescent="0.25">
      <c r="A39" s="451" t="s">
        <v>464</v>
      </c>
      <c r="B39" s="445">
        <v>527.28579999999999</v>
      </c>
      <c r="C39" s="446">
        <v>30.628297219470529</v>
      </c>
      <c r="D39" s="446">
        <v>21.62</v>
      </c>
      <c r="E39" s="446">
        <v>27.09</v>
      </c>
      <c r="F39" s="446">
        <v>48.71</v>
      </c>
      <c r="G39" s="445">
        <v>35900</v>
      </c>
      <c r="H39" s="447">
        <v>21.65</v>
      </c>
      <c r="I39" s="447">
        <v>20.46</v>
      </c>
      <c r="J39" s="447">
        <v>17.18</v>
      </c>
      <c r="K39" s="447">
        <v>21.38</v>
      </c>
      <c r="L39" s="447">
        <v>19.329999999999998</v>
      </c>
      <c r="M39" s="445">
        <v>563577.30000000005</v>
      </c>
      <c r="N39" s="446">
        <v>6.44</v>
      </c>
      <c r="O39" s="445">
        <v>960</v>
      </c>
      <c r="P39" s="446">
        <v>21.65</v>
      </c>
      <c r="Q39" s="446">
        <v>27.67</v>
      </c>
      <c r="R39" s="446">
        <v>23.25</v>
      </c>
      <c r="S39" s="446">
        <v>16.37</v>
      </c>
      <c r="T39" s="446">
        <v>11.06</v>
      </c>
      <c r="U39" s="446">
        <v>39.97</v>
      </c>
      <c r="V39" s="446">
        <v>2.39</v>
      </c>
      <c r="W39" s="446">
        <v>11.8</v>
      </c>
      <c r="X39" s="446">
        <v>26.91</v>
      </c>
      <c r="Y39" s="452">
        <v>18.920000000000002</v>
      </c>
    </row>
    <row r="40" spans="1:25" x14ac:dyDescent="0.25">
      <c r="A40" s="451" t="s">
        <v>465</v>
      </c>
      <c r="B40" s="445">
        <v>90.205970000000008</v>
      </c>
      <c r="C40" s="446">
        <v>39.481180715551226</v>
      </c>
      <c r="D40" s="446">
        <v>23.21</v>
      </c>
      <c r="E40" s="446">
        <v>21.63</v>
      </c>
      <c r="F40" s="446">
        <v>44.84</v>
      </c>
      <c r="G40" s="445">
        <v>40000</v>
      </c>
      <c r="H40" s="447">
        <v>17.22</v>
      </c>
      <c r="I40" s="447">
        <v>22.35</v>
      </c>
      <c r="J40" s="447">
        <v>14.52</v>
      </c>
      <c r="K40" s="447">
        <v>22.7</v>
      </c>
      <c r="L40" s="447">
        <v>23.21</v>
      </c>
      <c r="M40" s="445">
        <v>95574.79</v>
      </c>
      <c r="N40" s="446">
        <v>5.62</v>
      </c>
      <c r="O40" s="445">
        <v>1053</v>
      </c>
      <c r="P40" s="446">
        <v>19.440000000000001</v>
      </c>
      <c r="Q40" s="446">
        <v>18.239999999999998</v>
      </c>
      <c r="R40" s="446">
        <v>21.43</v>
      </c>
      <c r="S40" s="446">
        <v>23.91</v>
      </c>
      <c r="T40" s="446">
        <v>16.989999999999998</v>
      </c>
      <c r="U40" s="446">
        <v>30.64</v>
      </c>
      <c r="V40" s="446">
        <v>5.2</v>
      </c>
      <c r="W40" s="446">
        <v>10.61</v>
      </c>
      <c r="X40" s="446">
        <v>35.01</v>
      </c>
      <c r="Y40" s="452">
        <v>18.55</v>
      </c>
    </row>
    <row r="41" spans="1:25" x14ac:dyDescent="0.25">
      <c r="A41" s="451" t="s">
        <v>466</v>
      </c>
      <c r="B41" s="445">
        <v>105.74539999999999</v>
      </c>
      <c r="C41" s="446">
        <v>39.117760864852706</v>
      </c>
      <c r="D41" s="446">
        <v>25.19</v>
      </c>
      <c r="E41" s="446">
        <v>23.21</v>
      </c>
      <c r="F41" s="446">
        <v>48.400000000000006</v>
      </c>
      <c r="G41" s="445">
        <v>33450</v>
      </c>
      <c r="H41" s="447">
        <v>24.09</v>
      </c>
      <c r="I41" s="447">
        <v>20.350000000000001</v>
      </c>
      <c r="J41" s="447">
        <v>18.059999999999999</v>
      </c>
      <c r="K41" s="447">
        <v>24.44</v>
      </c>
      <c r="L41" s="447">
        <v>13.05</v>
      </c>
      <c r="M41" s="445">
        <v>122055.1</v>
      </c>
      <c r="N41" s="446">
        <v>13.36</v>
      </c>
      <c r="O41" s="445">
        <v>840</v>
      </c>
      <c r="P41" s="446">
        <v>30.27</v>
      </c>
      <c r="Q41" s="446">
        <v>30.13</v>
      </c>
      <c r="R41" s="446">
        <v>18.97</v>
      </c>
      <c r="S41" s="446">
        <v>15.44</v>
      </c>
      <c r="T41" s="446">
        <v>5.18</v>
      </c>
      <c r="U41" s="446">
        <v>42.89</v>
      </c>
      <c r="V41" s="446">
        <v>5.26</v>
      </c>
      <c r="W41" s="446">
        <v>13.74</v>
      </c>
      <c r="X41" s="446">
        <v>26.2</v>
      </c>
      <c r="Y41" s="452">
        <v>11.92</v>
      </c>
    </row>
    <row r="42" spans="1:25" x14ac:dyDescent="0.25">
      <c r="A42" s="451" t="s">
        <v>467</v>
      </c>
      <c r="B42" s="445">
        <v>145.50299999999999</v>
      </c>
      <c r="C42" s="446">
        <v>46.04918774705434</v>
      </c>
      <c r="D42" s="446">
        <v>24.31</v>
      </c>
      <c r="E42" s="446">
        <v>29.46</v>
      </c>
      <c r="F42" s="446">
        <v>53.769999999999996</v>
      </c>
      <c r="G42" s="445">
        <v>35000</v>
      </c>
      <c r="H42" s="447">
        <v>21.85</v>
      </c>
      <c r="I42" s="447">
        <v>19.850000000000001</v>
      </c>
      <c r="J42" s="447">
        <v>17.96</v>
      </c>
      <c r="K42" s="447">
        <v>19.89</v>
      </c>
      <c r="L42" s="447">
        <v>20.45</v>
      </c>
      <c r="M42" s="445">
        <v>153641</v>
      </c>
      <c r="N42" s="446">
        <v>5.3</v>
      </c>
      <c r="O42" s="445">
        <v>1037</v>
      </c>
      <c r="P42" s="446">
        <v>19.13</v>
      </c>
      <c r="Q42" s="446">
        <v>22.15</v>
      </c>
      <c r="R42" s="446">
        <v>24.33</v>
      </c>
      <c r="S42" s="446">
        <v>21.35</v>
      </c>
      <c r="T42" s="446">
        <v>13.04</v>
      </c>
      <c r="U42" s="446">
        <v>41.86</v>
      </c>
      <c r="V42" s="446">
        <v>3.91</v>
      </c>
      <c r="W42" s="446">
        <v>19.489999999999998</v>
      </c>
      <c r="X42" s="446">
        <v>22.44</v>
      </c>
      <c r="Y42" s="452">
        <v>12.31</v>
      </c>
    </row>
    <row r="43" spans="1:25" x14ac:dyDescent="0.25">
      <c r="A43" s="451" t="s">
        <v>468</v>
      </c>
      <c r="B43" s="445">
        <v>110.5975</v>
      </c>
      <c r="C43" s="446">
        <v>27.814055066535186</v>
      </c>
      <c r="D43" s="446">
        <v>24.28</v>
      </c>
      <c r="E43" s="446">
        <v>21.68</v>
      </c>
      <c r="F43" s="446">
        <v>45.96</v>
      </c>
      <c r="G43" s="445">
        <v>40000</v>
      </c>
      <c r="H43" s="447">
        <v>15.68</v>
      </c>
      <c r="I43" s="447">
        <v>19.57</v>
      </c>
      <c r="J43" s="447">
        <v>22.38</v>
      </c>
      <c r="K43" s="447">
        <v>27.13</v>
      </c>
      <c r="L43" s="447">
        <v>15.25</v>
      </c>
      <c r="M43" s="445">
        <v>116904.15</v>
      </c>
      <c r="N43" s="446">
        <v>5.39</v>
      </c>
      <c r="O43" s="445">
        <v>960</v>
      </c>
      <c r="P43" s="446">
        <v>20.25</v>
      </c>
      <c r="Q43" s="446">
        <v>23.8</v>
      </c>
      <c r="R43" s="446">
        <v>24.36</v>
      </c>
      <c r="S43" s="446">
        <v>20.8</v>
      </c>
      <c r="T43" s="446">
        <v>10.78</v>
      </c>
      <c r="U43" s="446">
        <v>32.299999999999997</v>
      </c>
      <c r="V43" s="446">
        <v>4.6900000000000004</v>
      </c>
      <c r="W43" s="446">
        <v>18.670000000000002</v>
      </c>
      <c r="X43" s="446">
        <v>25.91</v>
      </c>
      <c r="Y43" s="452">
        <v>18.43</v>
      </c>
    </row>
    <row r="44" spans="1:25" x14ac:dyDescent="0.25">
      <c r="A44" s="451" t="s">
        <v>469</v>
      </c>
      <c r="B44" s="445">
        <v>113.59310000000001</v>
      </c>
      <c r="C44" s="446">
        <v>37.61733363667463</v>
      </c>
      <c r="D44" s="446">
        <v>24.91</v>
      </c>
      <c r="E44" s="446">
        <v>22.43</v>
      </c>
      <c r="F44" s="446">
        <v>47.34</v>
      </c>
      <c r="G44" s="445">
        <v>33100</v>
      </c>
      <c r="H44" s="447">
        <v>20.84</v>
      </c>
      <c r="I44" s="447">
        <v>21.58</v>
      </c>
      <c r="J44" s="447">
        <v>23.07</v>
      </c>
      <c r="K44" s="447">
        <v>17.71</v>
      </c>
      <c r="L44" s="447">
        <v>16.79</v>
      </c>
      <c r="M44" s="445">
        <v>122587.3</v>
      </c>
      <c r="N44" s="446">
        <v>7.34</v>
      </c>
      <c r="O44" s="445">
        <v>858</v>
      </c>
      <c r="P44" s="446">
        <v>37.14</v>
      </c>
      <c r="Q44" s="446">
        <v>26.88</v>
      </c>
      <c r="R44" s="446">
        <v>19.93</v>
      </c>
      <c r="S44" s="446">
        <v>9.6199999999999992</v>
      </c>
      <c r="T44" s="446">
        <v>6.43</v>
      </c>
      <c r="U44" s="446">
        <v>37.909999999999997</v>
      </c>
      <c r="V44" s="446">
        <v>9.5399999999999991</v>
      </c>
      <c r="W44" s="446">
        <v>11.46</v>
      </c>
      <c r="X44" s="446">
        <v>29.22</v>
      </c>
      <c r="Y44" s="452">
        <v>11.88</v>
      </c>
    </row>
    <row r="45" spans="1:25" x14ac:dyDescent="0.25">
      <c r="A45" s="451" t="s">
        <v>470</v>
      </c>
      <c r="B45" s="445">
        <v>100.44789999999999</v>
      </c>
      <c r="C45" s="446">
        <v>28.667169910400737</v>
      </c>
      <c r="D45" s="446">
        <v>17.010000000000002</v>
      </c>
      <c r="E45" s="446">
        <v>22.78</v>
      </c>
      <c r="F45" s="446">
        <v>39.790000000000006</v>
      </c>
      <c r="G45" s="445">
        <v>35000</v>
      </c>
      <c r="H45" s="447">
        <v>20.149999999999999</v>
      </c>
      <c r="I45" s="447">
        <v>20.67</v>
      </c>
      <c r="J45" s="447">
        <v>19.64</v>
      </c>
      <c r="K45" s="447">
        <v>22.53</v>
      </c>
      <c r="L45" s="447">
        <v>17.010000000000002</v>
      </c>
      <c r="M45" s="445">
        <v>110653.2</v>
      </c>
      <c r="N45" s="446">
        <v>9.2200000000000006</v>
      </c>
      <c r="O45" s="445">
        <v>870</v>
      </c>
      <c r="P45" s="446">
        <v>36.11</v>
      </c>
      <c r="Q45" s="446">
        <v>23.63</v>
      </c>
      <c r="R45" s="446">
        <v>15.73</v>
      </c>
      <c r="S45" s="446">
        <v>15.06</v>
      </c>
      <c r="T45" s="446">
        <v>9.4700000000000006</v>
      </c>
      <c r="U45" s="446">
        <v>31.92</v>
      </c>
      <c r="V45" s="446">
        <v>14.07</v>
      </c>
      <c r="W45" s="446">
        <v>15.35</v>
      </c>
      <c r="X45" s="446">
        <v>23.13</v>
      </c>
      <c r="Y45" s="452">
        <v>15.52</v>
      </c>
    </row>
    <row r="46" spans="1:25" x14ac:dyDescent="0.25">
      <c r="A46" s="451" t="s">
        <v>471</v>
      </c>
      <c r="B46" s="445">
        <v>73.09</v>
      </c>
      <c r="C46" s="446">
        <v>31.186397286284212</v>
      </c>
      <c r="D46" s="446">
        <v>20.260000000000002</v>
      </c>
      <c r="E46" s="446">
        <v>22.29</v>
      </c>
      <c r="F46" s="446">
        <v>42.55</v>
      </c>
      <c r="G46" s="445">
        <v>38600</v>
      </c>
      <c r="H46" s="447">
        <v>17.600000000000001</v>
      </c>
      <c r="I46" s="447">
        <v>19.88</v>
      </c>
      <c r="J46" s="447">
        <v>18.059999999999999</v>
      </c>
      <c r="K46" s="447">
        <v>23.57</v>
      </c>
      <c r="L46" s="447">
        <v>20.89</v>
      </c>
      <c r="M46" s="445">
        <v>77934</v>
      </c>
      <c r="N46" s="446">
        <v>6.22</v>
      </c>
      <c r="O46" s="445">
        <v>920</v>
      </c>
      <c r="P46" s="446">
        <v>25.31</v>
      </c>
      <c r="Q46" s="446">
        <v>25.25</v>
      </c>
      <c r="R46" s="446">
        <v>23.2</v>
      </c>
      <c r="S46" s="446">
        <v>17.399999999999999</v>
      </c>
      <c r="T46" s="446">
        <v>8.83</v>
      </c>
      <c r="U46" s="446">
        <v>35.76</v>
      </c>
      <c r="V46" s="446">
        <v>3.34</v>
      </c>
      <c r="W46" s="446">
        <v>21.34</v>
      </c>
      <c r="X46" s="446">
        <v>26.2</v>
      </c>
      <c r="Y46" s="452">
        <v>13.37</v>
      </c>
    </row>
    <row r="47" spans="1:25" x14ac:dyDescent="0.25">
      <c r="A47" s="451" t="s">
        <v>472</v>
      </c>
      <c r="B47" s="445">
        <v>161.25399999999999</v>
      </c>
      <c r="C47" s="446">
        <v>33.815298605271494</v>
      </c>
      <c r="D47" s="446">
        <v>19.239999999999998</v>
      </c>
      <c r="E47" s="446">
        <v>26</v>
      </c>
      <c r="F47" s="446">
        <v>45.239999999999995</v>
      </c>
      <c r="G47" s="445">
        <v>40000</v>
      </c>
      <c r="H47" s="447">
        <v>22.43</v>
      </c>
      <c r="I47" s="447">
        <v>16</v>
      </c>
      <c r="J47" s="447">
        <v>16.68</v>
      </c>
      <c r="K47" s="447">
        <v>20.05</v>
      </c>
      <c r="L47" s="447">
        <v>24.84</v>
      </c>
      <c r="M47" s="445">
        <v>174272</v>
      </c>
      <c r="N47" s="446">
        <v>7.47</v>
      </c>
      <c r="O47" s="445">
        <v>1100</v>
      </c>
      <c r="P47" s="446">
        <v>15.67</v>
      </c>
      <c r="Q47" s="446">
        <v>16.600000000000001</v>
      </c>
      <c r="R47" s="446">
        <v>22.44</v>
      </c>
      <c r="S47" s="446">
        <v>27.46</v>
      </c>
      <c r="T47" s="446">
        <v>17.84</v>
      </c>
      <c r="U47" s="446">
        <v>17.37</v>
      </c>
      <c r="V47" s="446">
        <v>0.2</v>
      </c>
      <c r="W47" s="446">
        <v>33.450000000000003</v>
      </c>
      <c r="X47" s="446">
        <v>24.78</v>
      </c>
      <c r="Y47" s="452">
        <v>24.2</v>
      </c>
    </row>
    <row r="48" spans="1:25" x14ac:dyDescent="0.25">
      <c r="A48" s="451" t="s">
        <v>473</v>
      </c>
      <c r="B48" s="445">
        <v>975.79948000000002</v>
      </c>
      <c r="C48" s="446">
        <v>40.064518772647155</v>
      </c>
      <c r="D48" s="446">
        <v>24.09</v>
      </c>
      <c r="E48" s="446">
        <v>24.23</v>
      </c>
      <c r="F48" s="446">
        <v>48.32</v>
      </c>
      <c r="G48" s="445">
        <v>44500</v>
      </c>
      <c r="H48" s="447">
        <v>14.24</v>
      </c>
      <c r="I48" s="447">
        <v>18.82</v>
      </c>
      <c r="J48" s="447">
        <v>17.29</v>
      </c>
      <c r="K48" s="447">
        <v>25.25</v>
      </c>
      <c r="L48" s="447">
        <v>24.4</v>
      </c>
      <c r="M48" s="445">
        <v>1077610.3999999999</v>
      </c>
      <c r="N48" s="446">
        <v>9.4499999999999993</v>
      </c>
      <c r="O48" s="445">
        <v>1120</v>
      </c>
      <c r="P48" s="446">
        <v>8.73</v>
      </c>
      <c r="Q48" s="446">
        <v>19.489999999999998</v>
      </c>
      <c r="R48" s="446">
        <v>23.23</v>
      </c>
      <c r="S48" s="446">
        <v>26.98</v>
      </c>
      <c r="T48" s="446">
        <v>21.56</v>
      </c>
      <c r="U48" s="446">
        <v>26.85</v>
      </c>
      <c r="V48" s="446">
        <v>3.59</v>
      </c>
      <c r="W48" s="446">
        <v>7.9</v>
      </c>
      <c r="X48" s="446">
        <v>31.79</v>
      </c>
      <c r="Y48" s="452">
        <v>29.88</v>
      </c>
    </row>
    <row r="49" spans="1:25" x14ac:dyDescent="0.25">
      <c r="A49" s="451" t="s">
        <v>474</v>
      </c>
      <c r="B49" s="445">
        <v>277.88</v>
      </c>
      <c r="C49" s="446">
        <v>35.007180830960721</v>
      </c>
      <c r="D49" s="446">
        <v>21.61</v>
      </c>
      <c r="E49" s="446">
        <v>24.75</v>
      </c>
      <c r="F49" s="446">
        <v>46.36</v>
      </c>
      <c r="G49" s="445">
        <v>37700</v>
      </c>
      <c r="H49" s="447">
        <v>18.47</v>
      </c>
      <c r="I49" s="447">
        <v>21.18</v>
      </c>
      <c r="J49" s="447">
        <v>18.07</v>
      </c>
      <c r="K49" s="447">
        <v>22.35</v>
      </c>
      <c r="L49" s="447">
        <v>19.93</v>
      </c>
      <c r="M49" s="445">
        <v>299878</v>
      </c>
      <c r="N49" s="446">
        <v>7.34</v>
      </c>
      <c r="O49" s="445">
        <v>940</v>
      </c>
      <c r="P49" s="446">
        <v>21.61</v>
      </c>
      <c r="Q49" s="446">
        <v>31.86</v>
      </c>
      <c r="R49" s="446">
        <v>22.6</v>
      </c>
      <c r="S49" s="446">
        <v>15.59</v>
      </c>
      <c r="T49" s="446">
        <v>8.34</v>
      </c>
      <c r="U49" s="446">
        <v>39.75</v>
      </c>
      <c r="V49" s="446">
        <v>2.2400000000000002</v>
      </c>
      <c r="W49" s="446">
        <v>13.36</v>
      </c>
      <c r="X49" s="446">
        <v>29.43</v>
      </c>
      <c r="Y49" s="452">
        <v>15.22</v>
      </c>
    </row>
    <row r="50" spans="1:25" x14ac:dyDescent="0.25">
      <c r="A50" s="451" t="s">
        <v>475</v>
      </c>
      <c r="B50" s="445">
        <v>71.892600000000002</v>
      </c>
      <c r="C50" s="446">
        <v>33.923193664703469</v>
      </c>
      <c r="D50" s="446">
        <v>21.48</v>
      </c>
      <c r="E50" s="446">
        <v>25.14</v>
      </c>
      <c r="F50" s="446">
        <v>46.620000000000005</v>
      </c>
      <c r="G50" s="445">
        <v>32000</v>
      </c>
      <c r="H50" s="447">
        <v>21.5</v>
      </c>
      <c r="I50" s="447">
        <v>24.5</v>
      </c>
      <c r="J50" s="447">
        <v>20.71</v>
      </c>
      <c r="K50" s="447">
        <v>21.99</v>
      </c>
      <c r="L50" s="447">
        <v>11.29</v>
      </c>
      <c r="M50" s="445">
        <v>78783.429999999993</v>
      </c>
      <c r="N50" s="446">
        <v>8.75</v>
      </c>
      <c r="O50" s="445">
        <v>890</v>
      </c>
      <c r="P50" s="446">
        <v>36.130000000000003</v>
      </c>
      <c r="Q50" s="446">
        <v>28.9</v>
      </c>
      <c r="R50" s="446">
        <v>20.91</v>
      </c>
      <c r="S50" s="446">
        <v>8.61</v>
      </c>
      <c r="T50" s="446">
        <v>5.45</v>
      </c>
      <c r="U50" s="446">
        <v>39.56</v>
      </c>
      <c r="V50" s="446">
        <v>7.92</v>
      </c>
      <c r="W50" s="446">
        <v>13.83</v>
      </c>
      <c r="X50" s="446">
        <v>31.2</v>
      </c>
      <c r="Y50" s="452">
        <v>7.49</v>
      </c>
    </row>
    <row r="51" spans="1:25" x14ac:dyDescent="0.25">
      <c r="A51" s="451" t="s">
        <v>476</v>
      </c>
      <c r="B51" s="445">
        <v>198.92770000000002</v>
      </c>
      <c r="C51" s="446">
        <v>34.142735895770173</v>
      </c>
      <c r="D51" s="446">
        <v>24.23</v>
      </c>
      <c r="E51" s="446">
        <v>23.22</v>
      </c>
      <c r="F51" s="446">
        <v>47.45</v>
      </c>
      <c r="G51" s="445">
        <v>41600</v>
      </c>
      <c r="H51" s="447">
        <v>15.8</v>
      </c>
      <c r="I51" s="447">
        <v>19.2</v>
      </c>
      <c r="J51" s="447">
        <v>18.32</v>
      </c>
      <c r="K51" s="447">
        <v>23.74</v>
      </c>
      <c r="L51" s="447">
        <v>22.95</v>
      </c>
      <c r="M51" s="445">
        <v>218954.3</v>
      </c>
      <c r="N51" s="446">
        <v>9.15</v>
      </c>
      <c r="O51" s="445">
        <v>1100</v>
      </c>
      <c r="P51" s="446">
        <v>12.88</v>
      </c>
      <c r="Q51" s="446">
        <v>18.84</v>
      </c>
      <c r="R51" s="446">
        <v>21.46</v>
      </c>
      <c r="S51" s="446">
        <v>27.95</v>
      </c>
      <c r="T51" s="446">
        <v>18.87</v>
      </c>
      <c r="U51" s="446">
        <v>36.18</v>
      </c>
      <c r="V51" s="446">
        <v>7.77</v>
      </c>
      <c r="W51" s="446">
        <v>11.19</v>
      </c>
      <c r="X51" s="446">
        <v>25.76</v>
      </c>
      <c r="Y51" s="452">
        <v>19.11</v>
      </c>
    </row>
    <row r="52" spans="1:25" x14ac:dyDescent="0.25">
      <c r="A52" s="451" t="s">
        <v>477</v>
      </c>
      <c r="B52" s="445">
        <v>294.82390000000004</v>
      </c>
      <c r="C52" s="446">
        <v>34.98668821709925</v>
      </c>
      <c r="D52" s="446">
        <v>22.16</v>
      </c>
      <c r="E52" s="446">
        <v>19.22</v>
      </c>
      <c r="F52" s="446">
        <v>41.379999999999995</v>
      </c>
      <c r="G52" s="445">
        <v>42000</v>
      </c>
      <c r="H52" s="447">
        <v>16.05</v>
      </c>
      <c r="I52" s="447">
        <v>18.48</v>
      </c>
      <c r="J52" s="447">
        <v>18.649999999999999</v>
      </c>
      <c r="K52" s="447">
        <v>23.92</v>
      </c>
      <c r="L52" s="447">
        <v>22.9</v>
      </c>
      <c r="M52" s="445">
        <v>314826.3</v>
      </c>
      <c r="N52" s="446">
        <v>6.35</v>
      </c>
      <c r="O52" s="445">
        <v>988</v>
      </c>
      <c r="P52" s="446">
        <v>22.52</v>
      </c>
      <c r="Q52" s="446">
        <v>28.31</v>
      </c>
      <c r="R52" s="446">
        <v>21.05</v>
      </c>
      <c r="S52" s="446">
        <v>17.84</v>
      </c>
      <c r="T52" s="446">
        <v>10.28</v>
      </c>
      <c r="U52" s="446">
        <v>41.25</v>
      </c>
      <c r="V52" s="446">
        <v>1.1499999999999999</v>
      </c>
      <c r="W52" s="446">
        <v>13.05</v>
      </c>
      <c r="X52" s="446">
        <v>24.04</v>
      </c>
      <c r="Y52" s="452">
        <v>20.52</v>
      </c>
    </row>
    <row r="53" spans="1:25" x14ac:dyDescent="0.25">
      <c r="A53" s="451" t="s">
        <v>478</v>
      </c>
      <c r="B53" s="445">
        <v>111.22239999999999</v>
      </c>
      <c r="C53" s="446">
        <v>31.174014628655478</v>
      </c>
      <c r="D53" s="446">
        <v>19.899999999999999</v>
      </c>
      <c r="E53" s="446">
        <v>22.36</v>
      </c>
      <c r="F53" s="446">
        <v>42.26</v>
      </c>
      <c r="G53" s="445">
        <v>35800</v>
      </c>
      <c r="H53" s="447">
        <v>23.11</v>
      </c>
      <c r="I53" s="447">
        <v>20.309999999999999</v>
      </c>
      <c r="J53" s="447">
        <v>18.97</v>
      </c>
      <c r="K53" s="447">
        <v>22.62</v>
      </c>
      <c r="L53" s="447">
        <v>14.99</v>
      </c>
      <c r="M53" s="445">
        <v>120390.5</v>
      </c>
      <c r="N53" s="446">
        <v>7.62</v>
      </c>
      <c r="O53" s="445">
        <v>852</v>
      </c>
      <c r="P53" s="446">
        <v>36.1</v>
      </c>
      <c r="Q53" s="446">
        <v>26.25</v>
      </c>
      <c r="R53" s="446">
        <v>17.95</v>
      </c>
      <c r="S53" s="446">
        <v>12.64</v>
      </c>
      <c r="T53" s="446">
        <v>7.06</v>
      </c>
      <c r="U53" s="446">
        <v>36.520000000000003</v>
      </c>
      <c r="V53" s="446">
        <v>8.98</v>
      </c>
      <c r="W53" s="446">
        <v>13.95</v>
      </c>
      <c r="X53" s="446">
        <v>25.91</v>
      </c>
      <c r="Y53" s="452">
        <v>14.63</v>
      </c>
    </row>
    <row r="54" spans="1:25" x14ac:dyDescent="0.25">
      <c r="A54" s="451" t="s">
        <v>479</v>
      </c>
      <c r="B54" s="445">
        <v>73.162999999999997</v>
      </c>
      <c r="C54" s="446">
        <v>30.659598541675397</v>
      </c>
      <c r="D54" s="446">
        <v>21.23</v>
      </c>
      <c r="E54" s="446">
        <v>28.18</v>
      </c>
      <c r="F54" s="446">
        <v>49.41</v>
      </c>
      <c r="G54" s="445">
        <v>39700</v>
      </c>
      <c r="H54" s="447">
        <v>17.48</v>
      </c>
      <c r="I54" s="447">
        <v>20.04</v>
      </c>
      <c r="J54" s="447">
        <v>16.95</v>
      </c>
      <c r="K54" s="447">
        <v>25.67</v>
      </c>
      <c r="L54" s="447">
        <v>19.87</v>
      </c>
      <c r="M54" s="445">
        <v>79839</v>
      </c>
      <c r="N54" s="446">
        <v>8.36</v>
      </c>
      <c r="O54" s="445">
        <v>1000</v>
      </c>
      <c r="P54" s="446">
        <v>21.38</v>
      </c>
      <c r="Q54" s="446">
        <v>25.68</v>
      </c>
      <c r="R54" s="446">
        <v>17.09</v>
      </c>
      <c r="S54" s="446">
        <v>23.19</v>
      </c>
      <c r="T54" s="446">
        <v>12.65</v>
      </c>
      <c r="U54" s="446">
        <v>44.36</v>
      </c>
      <c r="V54" s="446">
        <v>12.89</v>
      </c>
      <c r="W54" s="446">
        <v>15.8</v>
      </c>
      <c r="X54" s="446">
        <v>16.37</v>
      </c>
      <c r="Y54" s="452">
        <v>10.58</v>
      </c>
    </row>
    <row r="55" spans="1:25" x14ac:dyDescent="0.25">
      <c r="A55" s="451" t="s">
        <v>480</v>
      </c>
      <c r="B55" s="445">
        <v>371.68200000000002</v>
      </c>
      <c r="C55" s="446">
        <v>45.683347570381208</v>
      </c>
      <c r="D55" s="446">
        <v>25.96</v>
      </c>
      <c r="E55" s="446">
        <v>26.66</v>
      </c>
      <c r="F55" s="446">
        <v>52.620000000000005</v>
      </c>
      <c r="G55" s="445">
        <v>44700</v>
      </c>
      <c r="H55" s="447">
        <v>16.97</v>
      </c>
      <c r="I55" s="447">
        <v>16.14</v>
      </c>
      <c r="J55" s="447">
        <v>17.05</v>
      </c>
      <c r="K55" s="447">
        <v>23.66</v>
      </c>
      <c r="L55" s="447">
        <v>26.18</v>
      </c>
      <c r="M55" s="445">
        <v>413677</v>
      </c>
      <c r="N55" s="446">
        <v>10.15</v>
      </c>
      <c r="O55" s="445">
        <v>1180</v>
      </c>
      <c r="P55" s="446">
        <v>6.59</v>
      </c>
      <c r="Q55" s="446">
        <v>14.77</v>
      </c>
      <c r="R55" s="446">
        <v>23.03</v>
      </c>
      <c r="S55" s="446">
        <v>31.93</v>
      </c>
      <c r="T55" s="446">
        <v>23.68</v>
      </c>
      <c r="U55" s="446">
        <v>34.81</v>
      </c>
      <c r="V55" s="446">
        <v>2.17</v>
      </c>
      <c r="W55" s="446">
        <v>16.34</v>
      </c>
      <c r="X55" s="446">
        <v>27.34</v>
      </c>
      <c r="Y55" s="452">
        <v>19.350000000000001</v>
      </c>
    </row>
    <row r="56" spans="1:25" x14ac:dyDescent="0.25">
      <c r="A56" s="451" t="s">
        <v>481</v>
      </c>
      <c r="B56" s="445">
        <v>103.13510000000001</v>
      </c>
      <c r="C56" s="446">
        <v>35.913763870931355</v>
      </c>
      <c r="D56" s="446">
        <v>20.5</v>
      </c>
      <c r="E56" s="446">
        <v>23.94</v>
      </c>
      <c r="F56" s="446">
        <v>44.44</v>
      </c>
      <c r="G56" s="445">
        <v>35000</v>
      </c>
      <c r="H56" s="447">
        <v>22.53</v>
      </c>
      <c r="I56" s="447">
        <v>20.99</v>
      </c>
      <c r="J56" s="447">
        <v>19.350000000000001</v>
      </c>
      <c r="K56" s="447">
        <v>22.66</v>
      </c>
      <c r="L56" s="447">
        <v>14.47</v>
      </c>
      <c r="M56" s="445">
        <v>115778.9</v>
      </c>
      <c r="N56" s="446">
        <v>10.92</v>
      </c>
      <c r="O56" s="445">
        <v>835</v>
      </c>
      <c r="P56" s="446">
        <v>34.880000000000003</v>
      </c>
      <c r="Q56" s="446">
        <v>37.869999999999997</v>
      </c>
      <c r="R56" s="446">
        <v>13.77</v>
      </c>
      <c r="S56" s="446">
        <v>10.08</v>
      </c>
      <c r="T56" s="446">
        <v>3.39</v>
      </c>
      <c r="U56" s="446">
        <v>35.57</v>
      </c>
      <c r="V56" s="446">
        <v>7.74</v>
      </c>
      <c r="W56" s="446">
        <v>14.61</v>
      </c>
      <c r="X56" s="446">
        <v>29.01</v>
      </c>
      <c r="Y56" s="452">
        <v>13.07</v>
      </c>
    </row>
    <row r="57" spans="1:25" x14ac:dyDescent="0.25">
      <c r="A57" s="451" t="s">
        <v>482</v>
      </c>
      <c r="B57" s="445">
        <v>2263.2730000000001</v>
      </c>
      <c r="C57" s="446">
        <v>51.759389719945268</v>
      </c>
      <c r="D57" s="446">
        <v>24.67</v>
      </c>
      <c r="E57" s="446">
        <v>29.68</v>
      </c>
      <c r="F57" s="446">
        <v>54.35</v>
      </c>
      <c r="G57" s="445">
        <v>56000</v>
      </c>
      <c r="H57" s="447">
        <v>13.03</v>
      </c>
      <c r="I57" s="447">
        <v>13.94</v>
      </c>
      <c r="J57" s="447">
        <v>13.72</v>
      </c>
      <c r="K57" s="447">
        <v>22.05</v>
      </c>
      <c r="L57" s="447">
        <v>37.26</v>
      </c>
      <c r="M57" s="445">
        <v>2381366</v>
      </c>
      <c r="N57" s="446">
        <v>4.96</v>
      </c>
      <c r="O57" s="445">
        <v>1650</v>
      </c>
      <c r="P57" s="446">
        <v>6.37</v>
      </c>
      <c r="Q57" s="446">
        <v>3.69</v>
      </c>
      <c r="R57" s="446">
        <v>7.57</v>
      </c>
      <c r="S57" s="446">
        <v>20.2</v>
      </c>
      <c r="T57" s="446">
        <v>62.17</v>
      </c>
      <c r="U57" s="446">
        <v>26.67</v>
      </c>
      <c r="V57" s="446">
        <v>1.1299999999999999</v>
      </c>
      <c r="W57" s="446">
        <v>14.87</v>
      </c>
      <c r="X57" s="446">
        <v>25.02</v>
      </c>
      <c r="Y57" s="452">
        <v>32.32</v>
      </c>
    </row>
    <row r="58" spans="1:25" x14ac:dyDescent="0.25">
      <c r="A58" s="451" t="s">
        <v>483</v>
      </c>
      <c r="B58" s="445">
        <v>163.08750000000001</v>
      </c>
      <c r="C58" s="446">
        <v>32.114813251142515</v>
      </c>
      <c r="D58" s="446">
        <v>20.04</v>
      </c>
      <c r="E58" s="446">
        <v>20.65</v>
      </c>
      <c r="F58" s="446">
        <v>40.69</v>
      </c>
      <c r="G58" s="445">
        <v>35000</v>
      </c>
      <c r="H58" s="447">
        <v>19.52</v>
      </c>
      <c r="I58" s="447">
        <v>23.64</v>
      </c>
      <c r="J58" s="447">
        <v>17.399999999999999</v>
      </c>
      <c r="K58" s="447">
        <v>21.23</v>
      </c>
      <c r="L58" s="447">
        <v>18.21</v>
      </c>
      <c r="M58" s="445">
        <v>181535.39</v>
      </c>
      <c r="N58" s="446">
        <v>10.16</v>
      </c>
      <c r="O58" s="445">
        <v>870</v>
      </c>
      <c r="P58" s="446">
        <v>30.88</v>
      </c>
      <c r="Q58" s="446">
        <v>28.59</v>
      </c>
      <c r="R58" s="446">
        <v>19.12</v>
      </c>
      <c r="S58" s="446">
        <v>15.48</v>
      </c>
      <c r="T58" s="446">
        <v>5.94</v>
      </c>
      <c r="U58" s="446">
        <v>35.19</v>
      </c>
      <c r="V58" s="446">
        <v>3.3</v>
      </c>
      <c r="W58" s="446">
        <v>19.52</v>
      </c>
      <c r="X58" s="446">
        <v>28.28</v>
      </c>
      <c r="Y58" s="452">
        <v>13.71</v>
      </c>
    </row>
    <row r="59" spans="1:25" x14ac:dyDescent="0.25">
      <c r="A59" s="451" t="s">
        <v>484</v>
      </c>
      <c r="B59" s="445">
        <v>111.70039999999999</v>
      </c>
      <c r="C59" s="446">
        <v>40.093193908584254</v>
      </c>
      <c r="D59" s="446">
        <v>20.13</v>
      </c>
      <c r="E59" s="446">
        <v>20.239999999999998</v>
      </c>
      <c r="F59" s="446">
        <v>40.369999999999997</v>
      </c>
      <c r="G59" s="445">
        <v>46000</v>
      </c>
      <c r="H59" s="447">
        <v>14.52</v>
      </c>
      <c r="I59" s="447">
        <v>16.43</v>
      </c>
      <c r="J59" s="447">
        <v>17.829999999999998</v>
      </c>
      <c r="K59" s="447">
        <v>26.65</v>
      </c>
      <c r="L59" s="447">
        <v>24.56</v>
      </c>
      <c r="M59" s="445">
        <v>117565.9</v>
      </c>
      <c r="N59" s="446">
        <v>4.99</v>
      </c>
      <c r="O59" s="445">
        <v>1100</v>
      </c>
      <c r="P59" s="446">
        <v>10.01</v>
      </c>
      <c r="Q59" s="446">
        <v>14.75</v>
      </c>
      <c r="R59" s="446">
        <v>25.28</v>
      </c>
      <c r="S59" s="446">
        <v>33.799999999999997</v>
      </c>
      <c r="T59" s="446">
        <v>16.16</v>
      </c>
      <c r="U59" s="446">
        <v>15.59</v>
      </c>
      <c r="V59" s="446">
        <v>0.87</v>
      </c>
      <c r="W59" s="446">
        <v>19.36</v>
      </c>
      <c r="X59" s="446">
        <v>24.52</v>
      </c>
      <c r="Y59" s="452">
        <v>39.65</v>
      </c>
    </row>
    <row r="60" spans="1:25" x14ac:dyDescent="0.25">
      <c r="A60" s="451" t="s">
        <v>485</v>
      </c>
      <c r="B60" s="445">
        <v>78.278999999999996</v>
      </c>
      <c r="C60" s="446">
        <v>31.622129309822455</v>
      </c>
      <c r="D60" s="446">
        <v>21.93</v>
      </c>
      <c r="E60" s="446">
        <v>24.39</v>
      </c>
      <c r="F60" s="446">
        <v>46.32</v>
      </c>
      <c r="G60" s="445">
        <v>30000</v>
      </c>
      <c r="H60" s="447">
        <v>27.1</v>
      </c>
      <c r="I60" s="447">
        <v>22.35</v>
      </c>
      <c r="J60" s="447">
        <v>20.27</v>
      </c>
      <c r="K60" s="447">
        <v>19.37</v>
      </c>
      <c r="L60" s="447">
        <v>10.91</v>
      </c>
      <c r="M60" s="445">
        <v>87404</v>
      </c>
      <c r="N60" s="446">
        <v>10.44</v>
      </c>
      <c r="O60" s="445">
        <v>755</v>
      </c>
      <c r="P60" s="446">
        <v>48.41</v>
      </c>
      <c r="Q60" s="446">
        <v>26.67</v>
      </c>
      <c r="R60" s="446">
        <v>14.68</v>
      </c>
      <c r="S60" s="446">
        <v>7.75</v>
      </c>
      <c r="T60" s="446">
        <v>2.4900000000000002</v>
      </c>
      <c r="U60" s="446">
        <v>39.06</v>
      </c>
      <c r="V60" s="446">
        <v>10.6</v>
      </c>
      <c r="W60" s="446">
        <v>27.13</v>
      </c>
      <c r="X60" s="446">
        <v>17.37</v>
      </c>
      <c r="Y60" s="452">
        <v>5.84</v>
      </c>
    </row>
    <row r="61" spans="1:25" x14ac:dyDescent="0.25">
      <c r="A61" s="451" t="s">
        <v>486</v>
      </c>
      <c r="B61" s="445">
        <v>210.16399999999999</v>
      </c>
      <c r="C61" s="446">
        <v>41.541045412614551</v>
      </c>
      <c r="D61" s="446">
        <v>21.55</v>
      </c>
      <c r="E61" s="446">
        <v>27.38</v>
      </c>
      <c r="F61" s="446">
        <v>48.93</v>
      </c>
      <c r="G61" s="445">
        <v>33400</v>
      </c>
      <c r="H61" s="447">
        <v>21.95</v>
      </c>
      <c r="I61" s="447">
        <v>21.47</v>
      </c>
      <c r="J61" s="447">
        <v>17.920000000000002</v>
      </c>
      <c r="K61" s="447">
        <v>22.19</v>
      </c>
      <c r="L61" s="447">
        <v>16.46</v>
      </c>
      <c r="M61" s="445">
        <v>236157</v>
      </c>
      <c r="N61" s="446">
        <v>11.01</v>
      </c>
      <c r="O61" s="445">
        <v>953</v>
      </c>
      <c r="P61" s="446">
        <v>30.12</v>
      </c>
      <c r="Q61" s="446">
        <v>29.83</v>
      </c>
      <c r="R61" s="446">
        <v>19.72</v>
      </c>
      <c r="S61" s="446">
        <v>13.23</v>
      </c>
      <c r="T61" s="446">
        <v>7.1</v>
      </c>
      <c r="U61" s="446">
        <v>46.93</v>
      </c>
      <c r="V61" s="446">
        <v>3.14</v>
      </c>
      <c r="W61" s="446">
        <v>13.1</v>
      </c>
      <c r="X61" s="446">
        <v>25.74</v>
      </c>
      <c r="Y61" s="452">
        <v>11.1</v>
      </c>
    </row>
    <row r="62" spans="1:25" x14ac:dyDescent="0.25">
      <c r="A62" s="451" t="s">
        <v>487</v>
      </c>
      <c r="B62" s="445">
        <v>893.63800000000003</v>
      </c>
      <c r="C62" s="446">
        <v>40.802286036244276</v>
      </c>
      <c r="D62" s="446">
        <v>27.36</v>
      </c>
      <c r="E62" s="446">
        <v>32.81</v>
      </c>
      <c r="F62" s="446">
        <v>60.17</v>
      </c>
      <c r="G62" s="445">
        <v>44000</v>
      </c>
      <c r="H62" s="447">
        <v>16.079999999999998</v>
      </c>
      <c r="I62" s="447">
        <v>17.61</v>
      </c>
      <c r="J62" s="447">
        <v>16.850000000000001</v>
      </c>
      <c r="K62" s="447">
        <v>23.68</v>
      </c>
      <c r="L62" s="447">
        <v>25.78</v>
      </c>
      <c r="M62" s="445">
        <v>958410.7</v>
      </c>
      <c r="N62" s="446">
        <v>6.76</v>
      </c>
      <c r="O62" s="445">
        <v>1440</v>
      </c>
      <c r="P62" s="446">
        <v>6.99</v>
      </c>
      <c r="Q62" s="446">
        <v>4.87</v>
      </c>
      <c r="R62" s="446">
        <v>11.43</v>
      </c>
      <c r="S62" s="446">
        <v>30.1</v>
      </c>
      <c r="T62" s="446">
        <v>46.61</v>
      </c>
      <c r="U62" s="446">
        <v>25.88</v>
      </c>
      <c r="V62" s="446">
        <v>1.57</v>
      </c>
      <c r="W62" s="446">
        <v>12.11</v>
      </c>
      <c r="X62" s="446">
        <v>23.17</v>
      </c>
      <c r="Y62" s="452">
        <v>37.28</v>
      </c>
    </row>
    <row r="63" spans="1:25" x14ac:dyDescent="0.25">
      <c r="A63" s="451" t="s">
        <v>488</v>
      </c>
      <c r="B63" s="445">
        <v>258.012</v>
      </c>
      <c r="C63" s="446">
        <v>40.609300041551769</v>
      </c>
      <c r="D63" s="446">
        <v>21.76</v>
      </c>
      <c r="E63" s="446">
        <v>21.87</v>
      </c>
      <c r="F63" s="446">
        <v>43.63</v>
      </c>
      <c r="G63" s="445">
        <v>38700</v>
      </c>
      <c r="H63" s="447">
        <v>16.760000000000002</v>
      </c>
      <c r="I63" s="447">
        <v>21.44</v>
      </c>
      <c r="J63" s="447">
        <v>19.010000000000002</v>
      </c>
      <c r="K63" s="447">
        <v>22.05</v>
      </c>
      <c r="L63" s="447">
        <v>20.73</v>
      </c>
      <c r="M63" s="445">
        <v>274985</v>
      </c>
      <c r="N63" s="446">
        <v>6.17</v>
      </c>
      <c r="O63" s="445">
        <v>920</v>
      </c>
      <c r="P63" s="446">
        <v>17.940000000000001</v>
      </c>
      <c r="Q63" s="446">
        <v>30.82</v>
      </c>
      <c r="R63" s="446">
        <v>25.15</v>
      </c>
      <c r="S63" s="446">
        <v>16.47</v>
      </c>
      <c r="T63" s="446">
        <v>9.61</v>
      </c>
      <c r="U63" s="446">
        <v>18.170000000000002</v>
      </c>
      <c r="V63" s="446">
        <v>0.24</v>
      </c>
      <c r="W63" s="446">
        <v>31.58</v>
      </c>
      <c r="X63" s="446">
        <v>20.38</v>
      </c>
      <c r="Y63" s="452">
        <v>29.63</v>
      </c>
    </row>
    <row r="64" spans="1:25" x14ac:dyDescent="0.25">
      <c r="A64" s="451" t="s">
        <v>489</v>
      </c>
      <c r="B64" s="445">
        <v>421.19079999999997</v>
      </c>
      <c r="C64" s="446">
        <v>30.004413851115014</v>
      </c>
      <c r="D64" s="446">
        <v>21.24</v>
      </c>
      <c r="E64" s="446">
        <v>21.83</v>
      </c>
      <c r="F64" s="446">
        <v>43.069999999999993</v>
      </c>
      <c r="G64" s="445">
        <v>45800</v>
      </c>
      <c r="H64" s="447">
        <v>15.29</v>
      </c>
      <c r="I64" s="447">
        <v>15.59</v>
      </c>
      <c r="J64" s="447">
        <v>17.02</v>
      </c>
      <c r="K64" s="447">
        <v>23.64</v>
      </c>
      <c r="L64" s="447">
        <v>28.46</v>
      </c>
      <c r="M64" s="445">
        <v>442011.3</v>
      </c>
      <c r="N64" s="446">
        <v>4.71</v>
      </c>
      <c r="O64" s="445">
        <v>1140</v>
      </c>
      <c r="P64" s="446">
        <v>13.18</v>
      </c>
      <c r="Q64" s="446">
        <v>11.74</v>
      </c>
      <c r="R64" s="446">
        <v>20.48</v>
      </c>
      <c r="S64" s="446">
        <v>26.98</v>
      </c>
      <c r="T64" s="446">
        <v>27.62</v>
      </c>
      <c r="U64" s="446">
        <v>23.05</v>
      </c>
      <c r="V64" s="446">
        <v>0.83</v>
      </c>
      <c r="W64" s="446">
        <v>10.63</v>
      </c>
      <c r="X64" s="446">
        <v>18.27</v>
      </c>
      <c r="Y64" s="452">
        <v>47.21</v>
      </c>
    </row>
    <row r="65" spans="1:25" x14ac:dyDescent="0.25">
      <c r="A65" s="451" t="s">
        <v>490</v>
      </c>
      <c r="B65" s="445">
        <v>251.0249</v>
      </c>
      <c r="C65" s="446">
        <v>33.84925630042752</v>
      </c>
      <c r="D65" s="446">
        <v>23.56</v>
      </c>
      <c r="E65" s="446">
        <v>18.96</v>
      </c>
      <c r="F65" s="446">
        <v>42.519999999999996</v>
      </c>
      <c r="G65" s="445">
        <v>47000</v>
      </c>
      <c r="H65" s="447">
        <v>12.34</v>
      </c>
      <c r="I65" s="447">
        <v>15.32</v>
      </c>
      <c r="J65" s="447">
        <v>19.59</v>
      </c>
      <c r="K65" s="447">
        <v>29.04</v>
      </c>
      <c r="L65" s="447">
        <v>23.71</v>
      </c>
      <c r="M65" s="445">
        <v>282004.40000000002</v>
      </c>
      <c r="N65" s="446">
        <v>10.99</v>
      </c>
      <c r="O65" s="445">
        <v>1150</v>
      </c>
      <c r="P65" s="446">
        <v>14.36</v>
      </c>
      <c r="Q65" s="446">
        <v>14.26</v>
      </c>
      <c r="R65" s="446">
        <v>20.58</v>
      </c>
      <c r="S65" s="446">
        <v>26.63</v>
      </c>
      <c r="T65" s="446">
        <v>24.17</v>
      </c>
      <c r="U65" s="446">
        <v>30.96</v>
      </c>
      <c r="V65" s="446">
        <v>5.39</v>
      </c>
      <c r="W65" s="446">
        <v>12.33</v>
      </c>
      <c r="X65" s="446">
        <v>26.52</v>
      </c>
      <c r="Y65" s="452">
        <v>24.8</v>
      </c>
    </row>
    <row r="66" spans="1:25" x14ac:dyDescent="0.25">
      <c r="A66" s="451" t="s">
        <v>491</v>
      </c>
      <c r="B66" s="445">
        <v>128.53700000000001</v>
      </c>
      <c r="C66" s="446">
        <v>39.068046977581098</v>
      </c>
      <c r="D66" s="446">
        <v>21.83</v>
      </c>
      <c r="E66" s="446">
        <v>30.67</v>
      </c>
      <c r="F66" s="446">
        <v>52.5</v>
      </c>
      <c r="G66" s="445">
        <v>34000</v>
      </c>
      <c r="H66" s="447">
        <v>21.61</v>
      </c>
      <c r="I66" s="447">
        <v>23.41</v>
      </c>
      <c r="J66" s="447">
        <v>14.55</v>
      </c>
      <c r="K66" s="447">
        <v>18.55</v>
      </c>
      <c r="L66" s="447">
        <v>21.88</v>
      </c>
      <c r="M66" s="445">
        <v>138773</v>
      </c>
      <c r="N66" s="446">
        <v>7.38</v>
      </c>
      <c r="O66" s="445">
        <v>1150</v>
      </c>
      <c r="P66" s="446">
        <v>18.28</v>
      </c>
      <c r="Q66" s="446">
        <v>13.15</v>
      </c>
      <c r="R66" s="446">
        <v>18.989999999999998</v>
      </c>
      <c r="S66" s="446">
        <v>27.48</v>
      </c>
      <c r="T66" s="446">
        <v>22.1</v>
      </c>
      <c r="U66" s="446">
        <v>17.18</v>
      </c>
      <c r="V66" s="446">
        <v>0.4</v>
      </c>
      <c r="W66" s="446">
        <v>38.619999999999997</v>
      </c>
      <c r="X66" s="446">
        <v>20.149999999999999</v>
      </c>
      <c r="Y66" s="452">
        <v>23.65</v>
      </c>
    </row>
    <row r="67" spans="1:25" x14ac:dyDescent="0.25">
      <c r="A67" s="451" t="s">
        <v>492</v>
      </c>
      <c r="B67" s="445">
        <v>176.2</v>
      </c>
      <c r="C67" s="446">
        <v>36.309907741511374</v>
      </c>
      <c r="D67" s="446">
        <v>20.83</v>
      </c>
      <c r="E67" s="446">
        <v>28.77</v>
      </c>
      <c r="F67" s="446">
        <v>49.599999999999994</v>
      </c>
      <c r="G67" s="445">
        <v>33800</v>
      </c>
      <c r="H67" s="447">
        <v>25.61</v>
      </c>
      <c r="I67" s="447">
        <v>18.46</v>
      </c>
      <c r="J67" s="447">
        <v>16.260000000000002</v>
      </c>
      <c r="K67" s="447">
        <v>20.21</v>
      </c>
      <c r="L67" s="447">
        <v>19.46</v>
      </c>
      <c r="M67" s="445">
        <v>190980</v>
      </c>
      <c r="N67" s="446">
        <v>7.74</v>
      </c>
      <c r="O67" s="445">
        <v>980</v>
      </c>
      <c r="P67" s="446">
        <v>15.48</v>
      </c>
      <c r="Q67" s="446">
        <v>25.59</v>
      </c>
      <c r="R67" s="446">
        <v>25.51</v>
      </c>
      <c r="S67" s="446">
        <v>21.32</v>
      </c>
      <c r="T67" s="446">
        <v>12.1</v>
      </c>
      <c r="U67" s="446">
        <v>35.78</v>
      </c>
      <c r="V67" s="446">
        <v>1.88</v>
      </c>
      <c r="W67" s="446">
        <v>26.26</v>
      </c>
      <c r="X67" s="446">
        <v>16.059999999999999</v>
      </c>
      <c r="Y67" s="452">
        <v>20.02</v>
      </c>
    </row>
    <row r="68" spans="1:25" x14ac:dyDescent="0.25">
      <c r="A68" s="451" t="s">
        <v>493</v>
      </c>
      <c r="B68" s="445">
        <v>3567.8984999999998</v>
      </c>
      <c r="C68" s="446">
        <v>48.576227438624237</v>
      </c>
      <c r="D68" s="446">
        <v>22.01</v>
      </c>
      <c r="E68" s="446">
        <v>26.79</v>
      </c>
      <c r="F68" s="446">
        <v>48.8</v>
      </c>
      <c r="G68" s="445">
        <v>55000</v>
      </c>
      <c r="H68" s="447">
        <v>16.2</v>
      </c>
      <c r="I68" s="447">
        <v>14.25</v>
      </c>
      <c r="J68" s="447">
        <v>12.17</v>
      </c>
      <c r="K68" s="447">
        <v>19.57</v>
      </c>
      <c r="L68" s="447">
        <v>37.82</v>
      </c>
      <c r="M68" s="445">
        <v>3725244.8</v>
      </c>
      <c r="N68" s="446">
        <v>4.22</v>
      </c>
      <c r="O68" s="445">
        <v>1487</v>
      </c>
      <c r="P68" s="446">
        <v>12.06</v>
      </c>
      <c r="Q68" s="446">
        <v>5.27</v>
      </c>
      <c r="R68" s="446">
        <v>9.0399999999999991</v>
      </c>
      <c r="S68" s="446">
        <v>22.76</v>
      </c>
      <c r="T68" s="446">
        <v>50.87</v>
      </c>
      <c r="U68" s="446">
        <v>10.210000000000001</v>
      </c>
      <c r="V68" s="446">
        <v>0.31</v>
      </c>
      <c r="W68" s="446">
        <v>24.37</v>
      </c>
      <c r="X68" s="446">
        <v>18.53</v>
      </c>
      <c r="Y68" s="452">
        <v>46.58</v>
      </c>
    </row>
    <row r="69" spans="1:25" x14ac:dyDescent="0.25">
      <c r="A69" s="451" t="s">
        <v>494</v>
      </c>
      <c r="B69" s="445">
        <v>78.096999999999994</v>
      </c>
      <c r="C69" s="446">
        <v>23.482099097663426</v>
      </c>
      <c r="D69" s="446">
        <v>28.21</v>
      </c>
      <c r="E69" s="446">
        <v>23.8</v>
      </c>
      <c r="F69" s="446">
        <v>52.010000000000005</v>
      </c>
      <c r="G69" s="445">
        <v>45660</v>
      </c>
      <c r="H69" s="447">
        <v>10.76</v>
      </c>
      <c r="I69" s="447">
        <v>16.3</v>
      </c>
      <c r="J69" s="447">
        <v>21.06</v>
      </c>
      <c r="K69" s="447">
        <v>24.32</v>
      </c>
      <c r="L69" s="447">
        <v>27.56</v>
      </c>
      <c r="M69" s="445">
        <v>97778</v>
      </c>
      <c r="N69" s="446">
        <v>20.13</v>
      </c>
      <c r="O69" s="445">
        <v>1310</v>
      </c>
      <c r="P69" s="446">
        <v>5.85</v>
      </c>
      <c r="Q69" s="446">
        <v>9.56</v>
      </c>
      <c r="R69" s="446">
        <v>14.38</v>
      </c>
      <c r="S69" s="446">
        <v>32.299999999999997</v>
      </c>
      <c r="T69" s="446">
        <v>37.9</v>
      </c>
      <c r="U69" s="446">
        <v>39.94</v>
      </c>
      <c r="V69" s="446">
        <v>4.75</v>
      </c>
      <c r="W69" s="446">
        <v>13.32</v>
      </c>
      <c r="X69" s="446">
        <v>24.18</v>
      </c>
      <c r="Y69" s="452">
        <v>17.809999999999999</v>
      </c>
    </row>
    <row r="70" spans="1:25" x14ac:dyDescent="0.25">
      <c r="A70" s="451" t="s">
        <v>495</v>
      </c>
      <c r="B70" s="445">
        <v>53.774000000000001</v>
      </c>
      <c r="C70" s="446">
        <v>24.585985339119169</v>
      </c>
      <c r="D70" s="446">
        <v>18.97</v>
      </c>
      <c r="E70" s="446">
        <v>19.489999999999998</v>
      </c>
      <c r="F70" s="446">
        <v>38.459999999999994</v>
      </c>
      <c r="G70" s="445">
        <v>48800</v>
      </c>
      <c r="H70" s="447">
        <v>10.88</v>
      </c>
      <c r="I70" s="447">
        <v>15.98</v>
      </c>
      <c r="J70" s="447">
        <v>19.829999999999998</v>
      </c>
      <c r="K70" s="447">
        <v>23.43</v>
      </c>
      <c r="L70" s="447">
        <v>29.88</v>
      </c>
      <c r="M70" s="445">
        <v>57351.61</v>
      </c>
      <c r="N70" s="446">
        <v>6.24</v>
      </c>
      <c r="O70" s="445">
        <v>1115</v>
      </c>
      <c r="P70" s="446">
        <v>9.9600000000000009</v>
      </c>
      <c r="Q70" s="446">
        <v>21.66</v>
      </c>
      <c r="R70" s="446">
        <v>20.7</v>
      </c>
      <c r="S70" s="446">
        <v>27.8</v>
      </c>
      <c r="T70" s="446">
        <v>19.88</v>
      </c>
      <c r="U70" s="446">
        <v>39.08</v>
      </c>
      <c r="V70" s="446">
        <v>2.23</v>
      </c>
      <c r="W70" s="446">
        <v>24.73</v>
      </c>
      <c r="X70" s="446">
        <v>13</v>
      </c>
      <c r="Y70" s="452">
        <v>20.96</v>
      </c>
    </row>
    <row r="71" spans="1:25" x14ac:dyDescent="0.25">
      <c r="A71" s="451" t="s">
        <v>496</v>
      </c>
      <c r="B71" s="445">
        <v>194.56020000000001</v>
      </c>
      <c r="C71" s="446">
        <v>37.187293335117268</v>
      </c>
      <c r="D71" s="446">
        <v>21.18</v>
      </c>
      <c r="E71" s="446">
        <v>21.33</v>
      </c>
      <c r="F71" s="446">
        <v>42.51</v>
      </c>
      <c r="G71" s="445">
        <v>36600</v>
      </c>
      <c r="H71" s="447">
        <v>18.21</v>
      </c>
      <c r="I71" s="447">
        <v>20.91</v>
      </c>
      <c r="J71" s="447">
        <v>20.059999999999999</v>
      </c>
      <c r="K71" s="447">
        <v>22.41</v>
      </c>
      <c r="L71" s="447">
        <v>18.420000000000002</v>
      </c>
      <c r="M71" s="445">
        <v>213122.22</v>
      </c>
      <c r="N71" s="446">
        <v>8.7100000000000009</v>
      </c>
      <c r="O71" s="445">
        <v>860</v>
      </c>
      <c r="P71" s="446">
        <v>31.72</v>
      </c>
      <c r="Q71" s="446">
        <v>31.94</v>
      </c>
      <c r="R71" s="446">
        <v>18.29</v>
      </c>
      <c r="S71" s="446">
        <v>13.11</v>
      </c>
      <c r="T71" s="446">
        <v>4.93</v>
      </c>
      <c r="U71" s="446">
        <v>46.4</v>
      </c>
      <c r="V71" s="446">
        <v>4.12</v>
      </c>
      <c r="W71" s="446">
        <v>12.58</v>
      </c>
      <c r="X71" s="446">
        <v>24.61</v>
      </c>
      <c r="Y71" s="452">
        <v>12.29</v>
      </c>
    </row>
    <row r="72" spans="1:25" x14ac:dyDescent="0.25">
      <c r="A72" s="451" t="s">
        <v>497</v>
      </c>
      <c r="B72" s="445">
        <v>125.38239999999999</v>
      </c>
      <c r="C72" s="446">
        <v>34.090359747282648</v>
      </c>
      <c r="D72" s="446">
        <v>25</v>
      </c>
      <c r="E72" s="446">
        <v>18.22</v>
      </c>
      <c r="F72" s="446">
        <v>43.22</v>
      </c>
      <c r="G72" s="445">
        <v>40000</v>
      </c>
      <c r="H72" s="447">
        <v>15.35</v>
      </c>
      <c r="I72" s="447">
        <v>19.600000000000001</v>
      </c>
      <c r="J72" s="447">
        <v>19.16</v>
      </c>
      <c r="K72" s="447">
        <v>24.99</v>
      </c>
      <c r="L72" s="447">
        <v>20.9</v>
      </c>
      <c r="M72" s="445">
        <v>136871.79999999999</v>
      </c>
      <c r="N72" s="446">
        <v>8.39</v>
      </c>
      <c r="O72" s="445">
        <v>933</v>
      </c>
      <c r="P72" s="446">
        <v>20.100000000000001</v>
      </c>
      <c r="Q72" s="446">
        <v>28.17</v>
      </c>
      <c r="R72" s="446">
        <v>25.49</v>
      </c>
      <c r="S72" s="446">
        <v>16.11</v>
      </c>
      <c r="T72" s="446">
        <v>10.130000000000001</v>
      </c>
      <c r="U72" s="446">
        <v>33.549999999999997</v>
      </c>
      <c r="V72" s="446">
        <v>1.07</v>
      </c>
      <c r="W72" s="446">
        <v>9.34</v>
      </c>
      <c r="X72" s="446">
        <v>33.090000000000003</v>
      </c>
      <c r="Y72" s="452">
        <v>22.96</v>
      </c>
    </row>
    <row r="73" spans="1:25" x14ac:dyDescent="0.25">
      <c r="A73" s="451" t="s">
        <v>498</v>
      </c>
      <c r="B73" s="445">
        <v>333.83150000000001</v>
      </c>
      <c r="C73" s="446">
        <v>37.359919118595023</v>
      </c>
      <c r="D73" s="446">
        <v>27.87</v>
      </c>
      <c r="E73" s="446">
        <v>26.11</v>
      </c>
      <c r="F73" s="446">
        <v>53.980000000000004</v>
      </c>
      <c r="G73" s="445">
        <v>45000</v>
      </c>
      <c r="H73" s="447">
        <v>12.74</v>
      </c>
      <c r="I73" s="447">
        <v>17.72</v>
      </c>
      <c r="J73" s="447">
        <v>18.399999999999999</v>
      </c>
      <c r="K73" s="447">
        <v>27.11</v>
      </c>
      <c r="L73" s="447">
        <v>24.03</v>
      </c>
      <c r="M73" s="445">
        <v>386143.1</v>
      </c>
      <c r="N73" s="446">
        <v>13.55</v>
      </c>
      <c r="O73" s="445">
        <v>1310</v>
      </c>
      <c r="P73" s="446">
        <v>6.76</v>
      </c>
      <c r="Q73" s="446">
        <v>9.18</v>
      </c>
      <c r="R73" s="446">
        <v>19.02</v>
      </c>
      <c r="S73" s="446">
        <v>32.99</v>
      </c>
      <c r="T73" s="446">
        <v>32.049999999999997</v>
      </c>
      <c r="U73" s="446">
        <v>31.98</v>
      </c>
      <c r="V73" s="446">
        <v>3.53</v>
      </c>
      <c r="W73" s="446">
        <v>10.64</v>
      </c>
      <c r="X73" s="446">
        <v>31.92</v>
      </c>
      <c r="Y73" s="452">
        <v>21.93</v>
      </c>
    </row>
    <row r="74" spans="1:25" x14ac:dyDescent="0.25">
      <c r="A74" s="451" t="s">
        <v>499</v>
      </c>
      <c r="B74" s="445">
        <v>100.614</v>
      </c>
      <c r="C74" s="446">
        <v>37.469276489252358</v>
      </c>
      <c r="D74" s="446">
        <v>28.63</v>
      </c>
      <c r="E74" s="446">
        <v>26.73</v>
      </c>
      <c r="F74" s="446">
        <v>55.36</v>
      </c>
      <c r="G74" s="445">
        <v>68000</v>
      </c>
      <c r="H74" s="447">
        <v>9.09</v>
      </c>
      <c r="I74" s="447">
        <v>11.17</v>
      </c>
      <c r="J74" s="447">
        <v>14.32</v>
      </c>
      <c r="K74" s="447">
        <v>20.78</v>
      </c>
      <c r="L74" s="447">
        <v>44.64</v>
      </c>
      <c r="M74" s="445">
        <v>106067</v>
      </c>
      <c r="N74" s="446">
        <v>5.14</v>
      </c>
      <c r="O74" s="445">
        <v>1930</v>
      </c>
      <c r="P74" s="446">
        <v>5.49</v>
      </c>
      <c r="Q74" s="446">
        <v>3.51</v>
      </c>
      <c r="R74" s="446">
        <v>3.32</v>
      </c>
      <c r="S74" s="446">
        <v>13.18</v>
      </c>
      <c r="T74" s="446">
        <v>74.510000000000005</v>
      </c>
      <c r="U74" s="446">
        <v>47.24</v>
      </c>
      <c r="V74" s="446">
        <v>1.63</v>
      </c>
      <c r="W74" s="446">
        <v>12.61</v>
      </c>
      <c r="X74" s="446">
        <v>21.79</v>
      </c>
      <c r="Y74" s="452">
        <v>16.73</v>
      </c>
    </row>
    <row r="75" spans="1:25" x14ac:dyDescent="0.25">
      <c r="A75" s="451" t="s">
        <v>500</v>
      </c>
      <c r="B75" s="445">
        <v>52.13</v>
      </c>
      <c r="C75" s="446">
        <v>22.6609807731598</v>
      </c>
      <c r="D75" s="446">
        <v>25.82</v>
      </c>
      <c r="E75" s="446">
        <v>23.81</v>
      </c>
      <c r="F75" s="446">
        <v>49.629999999999995</v>
      </c>
      <c r="G75" s="445">
        <v>42000</v>
      </c>
      <c r="H75" s="447">
        <v>12.18</v>
      </c>
      <c r="I75" s="447">
        <v>19.09</v>
      </c>
      <c r="J75" s="447">
        <v>22.51</v>
      </c>
      <c r="K75" s="447">
        <v>22.79</v>
      </c>
      <c r="L75" s="447">
        <v>23.44</v>
      </c>
      <c r="M75" s="445">
        <v>63280</v>
      </c>
      <c r="N75" s="446">
        <v>17.62</v>
      </c>
      <c r="O75" s="445">
        <v>1110</v>
      </c>
      <c r="P75" s="446">
        <v>11.03</v>
      </c>
      <c r="Q75" s="446">
        <v>15.56</v>
      </c>
      <c r="R75" s="446">
        <v>25.33</v>
      </c>
      <c r="S75" s="446">
        <v>24.63</v>
      </c>
      <c r="T75" s="446">
        <v>23.46</v>
      </c>
      <c r="U75" s="446">
        <v>34.83</v>
      </c>
      <c r="V75" s="446">
        <v>3.84</v>
      </c>
      <c r="W75" s="446">
        <v>12.65</v>
      </c>
      <c r="X75" s="446">
        <v>29.78</v>
      </c>
      <c r="Y75" s="452">
        <v>18.91</v>
      </c>
    </row>
    <row r="76" spans="1:25" x14ac:dyDescent="0.25">
      <c r="A76" s="451" t="s">
        <v>501</v>
      </c>
      <c r="B76" s="445">
        <v>769.77449999999999</v>
      </c>
      <c r="C76" s="446">
        <v>33.164739604224444</v>
      </c>
      <c r="D76" s="446">
        <v>21.65</v>
      </c>
      <c r="E76" s="446">
        <v>28.32</v>
      </c>
      <c r="F76" s="446">
        <v>49.97</v>
      </c>
      <c r="G76" s="445">
        <v>41100</v>
      </c>
      <c r="H76" s="447">
        <v>20.239999999999998</v>
      </c>
      <c r="I76" s="447">
        <v>16.920000000000002</v>
      </c>
      <c r="J76" s="447">
        <v>15.84</v>
      </c>
      <c r="K76" s="447">
        <v>21.66</v>
      </c>
      <c r="L76" s="447">
        <v>25.34</v>
      </c>
      <c r="M76" s="445">
        <v>821918.83</v>
      </c>
      <c r="N76" s="446">
        <v>6.34</v>
      </c>
      <c r="O76" s="445">
        <v>1160</v>
      </c>
      <c r="P76" s="446">
        <v>13.87</v>
      </c>
      <c r="Q76" s="446">
        <v>13.91</v>
      </c>
      <c r="R76" s="446">
        <v>21.48</v>
      </c>
      <c r="S76" s="446">
        <v>26.59</v>
      </c>
      <c r="T76" s="446">
        <v>24.16</v>
      </c>
      <c r="U76" s="446">
        <v>34.520000000000003</v>
      </c>
      <c r="V76" s="446">
        <v>0.97</v>
      </c>
      <c r="W76" s="446">
        <v>19.920000000000002</v>
      </c>
      <c r="X76" s="446">
        <v>19.760000000000002</v>
      </c>
      <c r="Y76" s="452">
        <v>24.83</v>
      </c>
    </row>
    <row r="77" spans="1:25" x14ac:dyDescent="0.25">
      <c r="A77" s="451" t="s">
        <v>502</v>
      </c>
      <c r="B77" s="445">
        <v>625.08640000000003</v>
      </c>
      <c r="C77" s="446">
        <v>35.416532928715242</v>
      </c>
      <c r="D77" s="446">
        <v>23.04</v>
      </c>
      <c r="E77" s="446">
        <v>22.13</v>
      </c>
      <c r="F77" s="446">
        <v>45.17</v>
      </c>
      <c r="G77" s="445">
        <v>48000</v>
      </c>
      <c r="H77" s="447">
        <v>12.61</v>
      </c>
      <c r="I77" s="447">
        <v>16.37</v>
      </c>
      <c r="J77" s="447">
        <v>17.64</v>
      </c>
      <c r="K77" s="447">
        <v>26.77</v>
      </c>
      <c r="L77" s="447">
        <v>26.6</v>
      </c>
      <c r="M77" s="445">
        <v>667268.4</v>
      </c>
      <c r="N77" s="446">
        <v>6.32</v>
      </c>
      <c r="O77" s="445">
        <v>1180</v>
      </c>
      <c r="P77" s="446">
        <v>9.18</v>
      </c>
      <c r="Q77" s="446">
        <v>14.59</v>
      </c>
      <c r="R77" s="446">
        <v>23.69</v>
      </c>
      <c r="S77" s="446">
        <v>31.08</v>
      </c>
      <c r="T77" s="446">
        <v>21.45</v>
      </c>
      <c r="U77" s="446">
        <v>35.83</v>
      </c>
      <c r="V77" s="446">
        <v>4.0599999999999996</v>
      </c>
      <c r="W77" s="446">
        <v>11.63</v>
      </c>
      <c r="X77" s="446">
        <v>23.58</v>
      </c>
      <c r="Y77" s="452">
        <v>24.9</v>
      </c>
    </row>
    <row r="78" spans="1:25" x14ac:dyDescent="0.25">
      <c r="A78" s="451" t="s">
        <v>503</v>
      </c>
      <c r="B78" s="445">
        <v>323.21009999999995</v>
      </c>
      <c r="C78" s="446">
        <v>31.510263523642095</v>
      </c>
      <c r="D78" s="446">
        <v>18.5</v>
      </c>
      <c r="E78" s="446">
        <v>21.1</v>
      </c>
      <c r="F78" s="446">
        <v>39.6</v>
      </c>
      <c r="G78" s="445">
        <v>36400</v>
      </c>
      <c r="H78" s="447">
        <v>18.84</v>
      </c>
      <c r="I78" s="447">
        <v>22.4</v>
      </c>
      <c r="J78" s="447">
        <v>16.09</v>
      </c>
      <c r="K78" s="447">
        <v>21.67</v>
      </c>
      <c r="L78" s="447">
        <v>21.01</v>
      </c>
      <c r="M78" s="445">
        <v>347462.3</v>
      </c>
      <c r="N78" s="446">
        <v>6.98</v>
      </c>
      <c r="O78" s="445">
        <v>860</v>
      </c>
      <c r="P78" s="446">
        <v>34.75</v>
      </c>
      <c r="Q78" s="446">
        <v>27.47</v>
      </c>
      <c r="R78" s="446">
        <v>14.32</v>
      </c>
      <c r="S78" s="446">
        <v>12.92</v>
      </c>
      <c r="T78" s="446">
        <v>10.54</v>
      </c>
      <c r="U78" s="446">
        <v>34.4</v>
      </c>
      <c r="V78" s="446">
        <v>3.26</v>
      </c>
      <c r="W78" s="446">
        <v>19.73</v>
      </c>
      <c r="X78" s="446">
        <v>20.77</v>
      </c>
      <c r="Y78" s="452">
        <v>21.84</v>
      </c>
    </row>
    <row r="79" spans="1:25" x14ac:dyDescent="0.25">
      <c r="A79" s="451" t="s">
        <v>504</v>
      </c>
      <c r="B79" s="445">
        <v>370.09280000000001</v>
      </c>
      <c r="C79" s="446">
        <v>38.256538806436858</v>
      </c>
      <c r="D79" s="446">
        <v>23.4</v>
      </c>
      <c r="E79" s="446">
        <v>23.94</v>
      </c>
      <c r="F79" s="446">
        <v>47.34</v>
      </c>
      <c r="G79" s="445">
        <v>52500</v>
      </c>
      <c r="H79" s="447">
        <v>13.6</v>
      </c>
      <c r="I79" s="447">
        <v>13.27</v>
      </c>
      <c r="J79" s="447">
        <v>15.64</v>
      </c>
      <c r="K79" s="447">
        <v>26.27</v>
      </c>
      <c r="L79" s="447">
        <v>31.22</v>
      </c>
      <c r="M79" s="445">
        <v>388857.1</v>
      </c>
      <c r="N79" s="446">
        <v>4.83</v>
      </c>
      <c r="O79" s="445">
        <v>1363</v>
      </c>
      <c r="P79" s="446">
        <v>7.21</v>
      </c>
      <c r="Q79" s="446">
        <v>6.59</v>
      </c>
      <c r="R79" s="446">
        <v>11.84</v>
      </c>
      <c r="S79" s="446">
        <v>34.35</v>
      </c>
      <c r="T79" s="446">
        <v>40.01</v>
      </c>
      <c r="U79" s="446">
        <v>28.1</v>
      </c>
      <c r="V79" s="446">
        <v>1.98</v>
      </c>
      <c r="W79" s="446">
        <v>15.76</v>
      </c>
      <c r="X79" s="446">
        <v>23.96</v>
      </c>
      <c r="Y79" s="452">
        <v>30.21</v>
      </c>
    </row>
    <row r="80" spans="1:25" x14ac:dyDescent="0.25">
      <c r="A80" s="451" t="s">
        <v>505</v>
      </c>
      <c r="B80" s="445">
        <v>238.81479999999999</v>
      </c>
      <c r="C80" s="446">
        <v>37.997962429854113</v>
      </c>
      <c r="D80" s="446">
        <v>22.87</v>
      </c>
      <c r="E80" s="446">
        <v>22.73</v>
      </c>
      <c r="F80" s="446">
        <v>45.6</v>
      </c>
      <c r="G80" s="445">
        <v>36400</v>
      </c>
      <c r="H80" s="447">
        <v>21.89</v>
      </c>
      <c r="I80" s="447">
        <v>19.43</v>
      </c>
      <c r="J80" s="447">
        <v>14.75</v>
      </c>
      <c r="K80" s="447">
        <v>21.04</v>
      </c>
      <c r="L80" s="447">
        <v>22.89</v>
      </c>
      <c r="M80" s="445">
        <v>259125.6</v>
      </c>
      <c r="N80" s="446">
        <v>7.84</v>
      </c>
      <c r="O80" s="445">
        <v>1000</v>
      </c>
      <c r="P80" s="446">
        <v>21.61</v>
      </c>
      <c r="Q80" s="446">
        <v>18.14</v>
      </c>
      <c r="R80" s="446">
        <v>22.53</v>
      </c>
      <c r="S80" s="446">
        <v>20.75</v>
      </c>
      <c r="T80" s="446">
        <v>16.97</v>
      </c>
      <c r="U80" s="446">
        <v>14.69</v>
      </c>
      <c r="V80" s="446">
        <v>0.46</v>
      </c>
      <c r="W80" s="446">
        <v>44.08</v>
      </c>
      <c r="X80" s="446">
        <v>20.87</v>
      </c>
      <c r="Y80" s="452">
        <v>19.899999999999999</v>
      </c>
    </row>
    <row r="81" spans="1:25" x14ac:dyDescent="0.25">
      <c r="A81" s="451" t="s">
        <v>506</v>
      </c>
      <c r="B81" s="445">
        <v>58.787534000000001</v>
      </c>
      <c r="C81" s="446">
        <v>32.303753744842936</v>
      </c>
      <c r="D81" s="446">
        <v>24.29</v>
      </c>
      <c r="E81" s="446">
        <v>24.19</v>
      </c>
      <c r="F81" s="446">
        <v>48.480000000000004</v>
      </c>
      <c r="G81" s="445">
        <v>44000</v>
      </c>
      <c r="H81" s="447">
        <v>11.14</v>
      </c>
      <c r="I81" s="447">
        <v>21.74</v>
      </c>
      <c r="J81" s="447">
        <v>17.350000000000001</v>
      </c>
      <c r="K81" s="447">
        <v>28.29</v>
      </c>
      <c r="L81" s="447">
        <v>21.48</v>
      </c>
      <c r="M81" s="445">
        <v>61375.792000000001</v>
      </c>
      <c r="N81" s="446">
        <v>4.22</v>
      </c>
      <c r="O81" s="445">
        <v>1130</v>
      </c>
      <c r="P81" s="446">
        <v>10.38</v>
      </c>
      <c r="Q81" s="446">
        <v>16.059999999999999</v>
      </c>
      <c r="R81" s="446">
        <v>21.09</v>
      </c>
      <c r="S81" s="446">
        <v>27.98</v>
      </c>
      <c r="T81" s="446">
        <v>24.49</v>
      </c>
      <c r="U81" s="446">
        <v>36.64</v>
      </c>
      <c r="V81" s="446">
        <v>0.96</v>
      </c>
      <c r="W81" s="446">
        <v>19.420000000000002</v>
      </c>
      <c r="X81" s="446">
        <v>26.96</v>
      </c>
      <c r="Y81" s="452">
        <v>16.010000000000002</v>
      </c>
    </row>
    <row r="82" spans="1:25" x14ac:dyDescent="0.25">
      <c r="A82" s="451" t="s">
        <v>507</v>
      </c>
      <c r="B82" s="445">
        <v>180.07729999999998</v>
      </c>
      <c r="C82" s="446">
        <v>34.789996296455861</v>
      </c>
      <c r="D82" s="446">
        <v>22.16</v>
      </c>
      <c r="E82" s="446">
        <v>21.22</v>
      </c>
      <c r="F82" s="446">
        <v>43.379999999999995</v>
      </c>
      <c r="G82" s="445">
        <v>44000</v>
      </c>
      <c r="H82" s="447">
        <v>12.99</v>
      </c>
      <c r="I82" s="447">
        <v>19.16</v>
      </c>
      <c r="J82" s="447">
        <v>18.420000000000002</v>
      </c>
      <c r="K82" s="447">
        <v>22.88</v>
      </c>
      <c r="L82" s="447">
        <v>26.54</v>
      </c>
      <c r="M82" s="445">
        <v>199356.79999999999</v>
      </c>
      <c r="N82" s="446">
        <v>9.67</v>
      </c>
      <c r="O82" s="445">
        <v>1148</v>
      </c>
      <c r="P82" s="446">
        <v>15.08</v>
      </c>
      <c r="Q82" s="446">
        <v>12.81</v>
      </c>
      <c r="R82" s="446">
        <v>21.25</v>
      </c>
      <c r="S82" s="446">
        <v>31.9</v>
      </c>
      <c r="T82" s="446">
        <v>18.96</v>
      </c>
      <c r="U82" s="446">
        <v>30.57</v>
      </c>
      <c r="V82" s="446">
        <v>6.02</v>
      </c>
      <c r="W82" s="446">
        <v>10.08</v>
      </c>
      <c r="X82" s="446">
        <v>28.1</v>
      </c>
      <c r="Y82" s="452">
        <v>25.22</v>
      </c>
    </row>
    <row r="83" spans="1:25" x14ac:dyDescent="0.25">
      <c r="A83" s="451" t="s">
        <v>508</v>
      </c>
      <c r="B83" s="445">
        <v>165.149</v>
      </c>
      <c r="C83" s="446">
        <v>33.138508890103445</v>
      </c>
      <c r="D83" s="446">
        <v>24.42</v>
      </c>
      <c r="E83" s="446">
        <v>25.32</v>
      </c>
      <c r="F83" s="446">
        <v>49.74</v>
      </c>
      <c r="G83" s="445">
        <v>40000</v>
      </c>
      <c r="H83" s="447">
        <v>16.95</v>
      </c>
      <c r="I83" s="447">
        <v>19.309999999999999</v>
      </c>
      <c r="J83" s="447">
        <v>17.86</v>
      </c>
      <c r="K83" s="447">
        <v>24.51</v>
      </c>
      <c r="L83" s="447">
        <v>21.37</v>
      </c>
      <c r="M83" s="445">
        <v>179964.2</v>
      </c>
      <c r="N83" s="446">
        <v>8.23</v>
      </c>
      <c r="O83" s="445">
        <v>1158</v>
      </c>
      <c r="P83" s="446">
        <v>14.68</v>
      </c>
      <c r="Q83" s="446">
        <v>16</v>
      </c>
      <c r="R83" s="446">
        <v>21.31</v>
      </c>
      <c r="S83" s="446">
        <v>31.23</v>
      </c>
      <c r="T83" s="446">
        <v>16.78</v>
      </c>
      <c r="U83" s="446">
        <v>38.56</v>
      </c>
      <c r="V83" s="446">
        <v>2.75</v>
      </c>
      <c r="W83" s="446">
        <v>13.29</v>
      </c>
      <c r="X83" s="446">
        <v>27.72</v>
      </c>
      <c r="Y83" s="452">
        <v>17.68</v>
      </c>
    </row>
    <row r="84" spans="1:25" x14ac:dyDescent="0.25">
      <c r="A84" s="451" t="s">
        <v>509</v>
      </c>
      <c r="B84" s="445">
        <v>496.815</v>
      </c>
      <c r="C84" s="446">
        <v>36.008732288812048</v>
      </c>
      <c r="D84" s="446">
        <v>25.33</v>
      </c>
      <c r="E84" s="446">
        <v>28.49</v>
      </c>
      <c r="F84" s="446">
        <v>53.819999999999993</v>
      </c>
      <c r="G84" s="445">
        <v>48000</v>
      </c>
      <c r="H84" s="447">
        <v>14.53</v>
      </c>
      <c r="I84" s="447">
        <v>16.2</v>
      </c>
      <c r="J84" s="447">
        <v>16.600000000000001</v>
      </c>
      <c r="K84" s="447">
        <v>22.24</v>
      </c>
      <c r="L84" s="447">
        <v>30.43</v>
      </c>
      <c r="M84" s="445">
        <v>526405</v>
      </c>
      <c r="N84" s="446">
        <v>5.62</v>
      </c>
      <c r="O84" s="445">
        <v>1424</v>
      </c>
      <c r="P84" s="446">
        <v>8.91</v>
      </c>
      <c r="Q84" s="446">
        <v>9.5</v>
      </c>
      <c r="R84" s="446">
        <v>12.99</v>
      </c>
      <c r="S84" s="446">
        <v>24.59</v>
      </c>
      <c r="T84" s="446">
        <v>44</v>
      </c>
      <c r="U84" s="446">
        <v>46.35</v>
      </c>
      <c r="V84" s="446">
        <v>4.37</v>
      </c>
      <c r="W84" s="446">
        <v>12.81</v>
      </c>
      <c r="X84" s="446">
        <v>18.48</v>
      </c>
      <c r="Y84" s="452">
        <v>17.989999999999998</v>
      </c>
    </row>
    <row r="85" spans="1:25" x14ac:dyDescent="0.25">
      <c r="A85" s="451" t="s">
        <v>510</v>
      </c>
      <c r="B85" s="445">
        <v>148.64709999999999</v>
      </c>
      <c r="C85" s="446">
        <v>33.937608832489232</v>
      </c>
      <c r="D85" s="446">
        <v>24.88</v>
      </c>
      <c r="E85" s="446">
        <v>23.84</v>
      </c>
      <c r="F85" s="446">
        <v>48.72</v>
      </c>
      <c r="G85" s="445">
        <v>34200</v>
      </c>
      <c r="H85" s="447">
        <v>20.53</v>
      </c>
      <c r="I85" s="447">
        <v>24.18</v>
      </c>
      <c r="J85" s="447">
        <v>18.559999999999999</v>
      </c>
      <c r="K85" s="447">
        <v>20.97</v>
      </c>
      <c r="L85" s="447">
        <v>15.76</v>
      </c>
      <c r="M85" s="445">
        <v>161091.70000000001</v>
      </c>
      <c r="N85" s="446">
        <v>7.73</v>
      </c>
      <c r="O85" s="445">
        <v>900</v>
      </c>
      <c r="P85" s="446">
        <v>23.4</v>
      </c>
      <c r="Q85" s="446">
        <v>27.2</v>
      </c>
      <c r="R85" s="446">
        <v>24</v>
      </c>
      <c r="S85" s="446">
        <v>14.45</v>
      </c>
      <c r="T85" s="446">
        <v>10.95</v>
      </c>
      <c r="U85" s="446">
        <v>24.65</v>
      </c>
      <c r="V85" s="446">
        <v>1.89</v>
      </c>
      <c r="W85" s="446">
        <v>31.33</v>
      </c>
      <c r="X85" s="446">
        <v>23.13</v>
      </c>
      <c r="Y85" s="452">
        <v>19</v>
      </c>
    </row>
    <row r="86" spans="1:25" x14ac:dyDescent="0.25">
      <c r="A86" s="451" t="s">
        <v>511</v>
      </c>
      <c r="B86" s="445">
        <v>336.35199999999998</v>
      </c>
      <c r="C86" s="446">
        <v>39.372524965438771</v>
      </c>
      <c r="D86" s="446">
        <v>24.23</v>
      </c>
      <c r="E86" s="446">
        <v>28.04</v>
      </c>
      <c r="F86" s="446">
        <v>52.269999999999996</v>
      </c>
      <c r="G86" s="445">
        <v>50000</v>
      </c>
      <c r="H86" s="447">
        <v>15.09</v>
      </c>
      <c r="I86" s="447">
        <v>15.17</v>
      </c>
      <c r="J86" s="447">
        <v>14.48</v>
      </c>
      <c r="K86" s="447">
        <v>24.99</v>
      </c>
      <c r="L86" s="447">
        <v>30.27</v>
      </c>
      <c r="M86" s="445">
        <v>349460</v>
      </c>
      <c r="N86" s="446">
        <v>3.75</v>
      </c>
      <c r="O86" s="445">
        <v>1400</v>
      </c>
      <c r="P86" s="446">
        <v>6.87</v>
      </c>
      <c r="Q86" s="446">
        <v>6.51</v>
      </c>
      <c r="R86" s="446">
        <v>13.28</v>
      </c>
      <c r="S86" s="446">
        <v>31.97</v>
      </c>
      <c r="T86" s="446">
        <v>41.37</v>
      </c>
      <c r="U86" s="446">
        <v>42.05</v>
      </c>
      <c r="V86" s="446">
        <v>1.81</v>
      </c>
      <c r="W86" s="446">
        <v>13.65</v>
      </c>
      <c r="X86" s="446">
        <v>25.11</v>
      </c>
      <c r="Y86" s="452">
        <v>17.37</v>
      </c>
    </row>
    <row r="87" spans="1:25" x14ac:dyDescent="0.25">
      <c r="A87" s="451" t="s">
        <v>512</v>
      </c>
      <c r="B87" s="445">
        <v>130.1722</v>
      </c>
      <c r="C87" s="446">
        <v>32.079833247818129</v>
      </c>
      <c r="D87" s="446">
        <v>22.4</v>
      </c>
      <c r="E87" s="446">
        <v>21.28</v>
      </c>
      <c r="F87" s="446">
        <v>43.68</v>
      </c>
      <c r="G87" s="445">
        <v>50000</v>
      </c>
      <c r="H87" s="447">
        <v>14.11</v>
      </c>
      <c r="I87" s="447">
        <v>12.48</v>
      </c>
      <c r="J87" s="447">
        <v>17.79</v>
      </c>
      <c r="K87" s="447">
        <v>26.99</v>
      </c>
      <c r="L87" s="447">
        <v>28.64</v>
      </c>
      <c r="M87" s="445">
        <v>143713.4</v>
      </c>
      <c r="N87" s="446">
        <v>9.42</v>
      </c>
      <c r="O87" s="445">
        <v>1152</v>
      </c>
      <c r="P87" s="446">
        <v>7.8</v>
      </c>
      <c r="Q87" s="446">
        <v>11.97</v>
      </c>
      <c r="R87" s="446">
        <v>20.079999999999998</v>
      </c>
      <c r="S87" s="446">
        <v>35.21</v>
      </c>
      <c r="T87" s="446">
        <v>24.95</v>
      </c>
      <c r="U87" s="446">
        <v>27.7</v>
      </c>
      <c r="V87" s="446">
        <v>2.13</v>
      </c>
      <c r="W87" s="446">
        <v>13.31</v>
      </c>
      <c r="X87" s="446">
        <v>23.81</v>
      </c>
      <c r="Y87" s="452">
        <v>33.049999999999997</v>
      </c>
    </row>
    <row r="88" spans="1:25" x14ac:dyDescent="0.25">
      <c r="A88" s="451" t="s">
        <v>513</v>
      </c>
      <c r="B88" s="445">
        <v>311.88490000000002</v>
      </c>
      <c r="C88" s="446">
        <v>37.639242674806177</v>
      </c>
      <c r="D88" s="446">
        <v>24.87</v>
      </c>
      <c r="E88" s="446">
        <v>21.85</v>
      </c>
      <c r="F88" s="446">
        <v>46.72</v>
      </c>
      <c r="G88" s="445">
        <v>42000</v>
      </c>
      <c r="H88" s="447">
        <v>14.96</v>
      </c>
      <c r="I88" s="447">
        <v>19.75</v>
      </c>
      <c r="J88" s="447">
        <v>18.579999999999998</v>
      </c>
      <c r="K88" s="447">
        <v>25.2</v>
      </c>
      <c r="L88" s="447">
        <v>21.52</v>
      </c>
      <c r="M88" s="445">
        <v>341030.5</v>
      </c>
      <c r="N88" s="446">
        <v>8.5500000000000007</v>
      </c>
      <c r="O88" s="445">
        <v>1040</v>
      </c>
      <c r="P88" s="446">
        <v>15.14</v>
      </c>
      <c r="Q88" s="446">
        <v>22.25</v>
      </c>
      <c r="R88" s="446">
        <v>22.61</v>
      </c>
      <c r="S88" s="446">
        <v>24.61</v>
      </c>
      <c r="T88" s="446">
        <v>15.4</v>
      </c>
      <c r="U88" s="446">
        <v>32.44</v>
      </c>
      <c r="V88" s="446">
        <v>3.87</v>
      </c>
      <c r="W88" s="446">
        <v>13.82</v>
      </c>
      <c r="X88" s="446">
        <v>28.41</v>
      </c>
      <c r="Y88" s="452">
        <v>21.46</v>
      </c>
    </row>
    <row r="89" spans="1:25" x14ac:dyDescent="0.25">
      <c r="A89" s="451" t="s">
        <v>514</v>
      </c>
      <c r="B89" s="445">
        <v>521.37199999999996</v>
      </c>
      <c r="C89" s="446">
        <v>46.03994581582679</v>
      </c>
      <c r="D89" s="446">
        <v>24.93</v>
      </c>
      <c r="E89" s="446">
        <v>29.66</v>
      </c>
      <c r="F89" s="446">
        <v>54.59</v>
      </c>
      <c r="G89" s="445">
        <v>60000</v>
      </c>
      <c r="H89" s="447">
        <v>11.55</v>
      </c>
      <c r="I89" s="447">
        <v>12.93</v>
      </c>
      <c r="J89" s="447">
        <v>12.82</v>
      </c>
      <c r="K89" s="447">
        <v>23.02</v>
      </c>
      <c r="L89" s="447">
        <v>39.69</v>
      </c>
      <c r="M89" s="445">
        <v>555283</v>
      </c>
      <c r="N89" s="446">
        <v>6.11</v>
      </c>
      <c r="O89" s="445">
        <v>1750</v>
      </c>
      <c r="P89" s="446">
        <v>4.9000000000000004</v>
      </c>
      <c r="Q89" s="446">
        <v>2.82</v>
      </c>
      <c r="R89" s="446">
        <v>4.78</v>
      </c>
      <c r="S89" s="446">
        <v>16.54</v>
      </c>
      <c r="T89" s="446">
        <v>70.97</v>
      </c>
      <c r="U89" s="446">
        <v>32.4</v>
      </c>
      <c r="V89" s="446">
        <v>2.13</v>
      </c>
      <c r="W89" s="446">
        <v>9.83</v>
      </c>
      <c r="X89" s="446">
        <v>26.45</v>
      </c>
      <c r="Y89" s="452">
        <v>29.19</v>
      </c>
    </row>
    <row r="90" spans="1:25" x14ac:dyDescent="0.25">
      <c r="A90" s="451" t="s">
        <v>515</v>
      </c>
      <c r="B90" s="445">
        <v>791.95299999999997</v>
      </c>
      <c r="C90" s="446">
        <v>46.001575298940857</v>
      </c>
      <c r="D90" s="446">
        <v>21.08</v>
      </c>
      <c r="E90" s="446">
        <v>22.23</v>
      </c>
      <c r="F90" s="446">
        <v>43.31</v>
      </c>
      <c r="G90" s="445">
        <v>82000</v>
      </c>
      <c r="H90" s="447">
        <v>11.73</v>
      </c>
      <c r="I90" s="447">
        <v>9.61</v>
      </c>
      <c r="J90" s="447">
        <v>8.59</v>
      </c>
      <c r="K90" s="447">
        <v>15.86</v>
      </c>
      <c r="L90" s="447">
        <v>54.22</v>
      </c>
      <c r="M90" s="445">
        <v>828416</v>
      </c>
      <c r="N90" s="446">
        <v>4.4000000000000004</v>
      </c>
      <c r="O90" s="445">
        <v>2050</v>
      </c>
      <c r="P90" s="446">
        <v>8.4499999999999993</v>
      </c>
      <c r="Q90" s="446">
        <v>3.21</v>
      </c>
      <c r="R90" s="446">
        <v>4.74</v>
      </c>
      <c r="S90" s="446">
        <v>10.83</v>
      </c>
      <c r="T90" s="446">
        <v>72.77</v>
      </c>
      <c r="U90" s="446">
        <v>25.4</v>
      </c>
      <c r="V90" s="446">
        <v>0.62</v>
      </c>
      <c r="W90" s="446">
        <v>17.940000000000001</v>
      </c>
      <c r="X90" s="446">
        <v>23.21</v>
      </c>
      <c r="Y90" s="452">
        <v>32.83</v>
      </c>
    </row>
    <row r="91" spans="1:25" x14ac:dyDescent="0.25">
      <c r="A91" s="451" t="s">
        <v>516</v>
      </c>
      <c r="B91" s="445">
        <v>294.14409999999998</v>
      </c>
      <c r="C91" s="446">
        <v>44.629383580214714</v>
      </c>
      <c r="D91" s="446">
        <v>22.19</v>
      </c>
      <c r="E91" s="446">
        <v>22.38</v>
      </c>
      <c r="F91" s="446">
        <v>44.57</v>
      </c>
      <c r="G91" s="445">
        <v>95000</v>
      </c>
      <c r="H91" s="447">
        <v>7.45</v>
      </c>
      <c r="I91" s="447">
        <v>8.07</v>
      </c>
      <c r="J91" s="447">
        <v>8.25</v>
      </c>
      <c r="K91" s="447">
        <v>16.739999999999998</v>
      </c>
      <c r="L91" s="447">
        <v>59.48</v>
      </c>
      <c r="M91" s="445">
        <v>314965.59999999998</v>
      </c>
      <c r="N91" s="446">
        <v>6.61</v>
      </c>
      <c r="O91" s="445">
        <v>2378</v>
      </c>
      <c r="P91" s="446">
        <v>4.68</v>
      </c>
      <c r="Q91" s="446">
        <v>1.99</v>
      </c>
      <c r="R91" s="446">
        <v>2.79</v>
      </c>
      <c r="S91" s="446">
        <v>6.8</v>
      </c>
      <c r="T91" s="446">
        <v>83.74</v>
      </c>
      <c r="U91" s="446">
        <v>29.4</v>
      </c>
      <c r="V91" s="446">
        <v>1.26</v>
      </c>
      <c r="W91" s="446">
        <v>11.81</v>
      </c>
      <c r="X91" s="446">
        <v>20.07</v>
      </c>
      <c r="Y91" s="452">
        <v>37.46</v>
      </c>
    </row>
    <row r="92" spans="1:25" x14ac:dyDescent="0.25">
      <c r="A92" s="451" t="s">
        <v>517</v>
      </c>
      <c r="B92" s="445">
        <v>75.84169</v>
      </c>
      <c r="C92" s="446">
        <v>32.863181629336182</v>
      </c>
      <c r="D92" s="446">
        <v>19.41</v>
      </c>
      <c r="E92" s="446">
        <v>22.59</v>
      </c>
      <c r="F92" s="446">
        <v>42</v>
      </c>
      <c r="G92" s="445">
        <v>32500</v>
      </c>
      <c r="H92" s="447">
        <v>24.83</v>
      </c>
      <c r="I92" s="447">
        <v>20.83</v>
      </c>
      <c r="J92" s="447">
        <v>18.100000000000001</v>
      </c>
      <c r="K92" s="447">
        <v>20.16</v>
      </c>
      <c r="L92" s="447">
        <v>16.079999999999998</v>
      </c>
      <c r="M92" s="445">
        <v>79743.98</v>
      </c>
      <c r="N92" s="446">
        <v>4.8899999999999997</v>
      </c>
      <c r="O92" s="445">
        <v>760</v>
      </c>
      <c r="P92" s="446">
        <v>40.94</v>
      </c>
      <c r="Q92" s="446">
        <v>37.1</v>
      </c>
      <c r="R92" s="446">
        <v>11.25</v>
      </c>
      <c r="S92" s="446">
        <v>7.35</v>
      </c>
      <c r="T92" s="446">
        <v>3.35</v>
      </c>
      <c r="U92" s="446">
        <v>41.49</v>
      </c>
      <c r="V92" s="446">
        <v>1.08</v>
      </c>
      <c r="W92" s="446">
        <v>30.36</v>
      </c>
      <c r="X92" s="446">
        <v>14.38</v>
      </c>
      <c r="Y92" s="452">
        <v>12.7</v>
      </c>
    </row>
    <row r="93" spans="1:25" x14ac:dyDescent="0.25">
      <c r="A93" s="451" t="s">
        <v>518</v>
      </c>
      <c r="B93" s="445">
        <v>624.34299999999996</v>
      </c>
      <c r="C93" s="446">
        <v>40.508977801077826</v>
      </c>
      <c r="D93" s="446">
        <v>23.24</v>
      </c>
      <c r="E93" s="446">
        <v>21.27</v>
      </c>
      <c r="F93" s="446">
        <v>44.51</v>
      </c>
      <c r="G93" s="445">
        <v>62800</v>
      </c>
      <c r="H93" s="447">
        <v>11.34</v>
      </c>
      <c r="I93" s="447">
        <v>11.82</v>
      </c>
      <c r="J93" s="447">
        <v>13.01</v>
      </c>
      <c r="K93" s="447">
        <v>20.64</v>
      </c>
      <c r="L93" s="447">
        <v>43.19</v>
      </c>
      <c r="M93" s="445">
        <v>660062</v>
      </c>
      <c r="N93" s="446">
        <v>5.41</v>
      </c>
      <c r="O93" s="445">
        <v>1621</v>
      </c>
      <c r="P93" s="446">
        <v>6.4</v>
      </c>
      <c r="Q93" s="446">
        <v>3.76</v>
      </c>
      <c r="R93" s="446">
        <v>7.95</v>
      </c>
      <c r="S93" s="446">
        <v>21</v>
      </c>
      <c r="T93" s="446">
        <v>60.89</v>
      </c>
      <c r="U93" s="446">
        <v>24.71</v>
      </c>
      <c r="V93" s="446">
        <v>1.1200000000000001</v>
      </c>
      <c r="W93" s="446">
        <v>11.48</v>
      </c>
      <c r="X93" s="446">
        <v>25.89</v>
      </c>
      <c r="Y93" s="452">
        <v>36.81</v>
      </c>
    </row>
    <row r="94" spans="1:25" x14ac:dyDescent="0.25">
      <c r="A94" s="451" t="s">
        <v>519</v>
      </c>
      <c r="B94" s="445">
        <v>88.511592000000007</v>
      </c>
      <c r="C94" s="446">
        <v>37.569512322459552</v>
      </c>
      <c r="D94" s="446">
        <v>21.41</v>
      </c>
      <c r="E94" s="446">
        <v>21.74</v>
      </c>
      <c r="F94" s="446">
        <v>43.15</v>
      </c>
      <c r="G94" s="445">
        <v>38870</v>
      </c>
      <c r="H94" s="447">
        <v>19.600000000000001</v>
      </c>
      <c r="I94" s="447">
        <v>21.96</v>
      </c>
      <c r="J94" s="447">
        <v>15.47</v>
      </c>
      <c r="K94" s="447">
        <v>26.8</v>
      </c>
      <c r="L94" s="447">
        <v>16.170000000000002</v>
      </c>
      <c r="M94" s="445">
        <v>91847.9</v>
      </c>
      <c r="N94" s="446">
        <v>3.63</v>
      </c>
      <c r="O94" s="445">
        <v>910</v>
      </c>
      <c r="P94" s="446">
        <v>21.04</v>
      </c>
      <c r="Q94" s="446">
        <v>27.22</v>
      </c>
      <c r="R94" s="446">
        <v>24</v>
      </c>
      <c r="S94" s="446">
        <v>19.23</v>
      </c>
      <c r="T94" s="446">
        <v>8.51</v>
      </c>
      <c r="U94" s="446">
        <v>31.34</v>
      </c>
      <c r="V94" s="446">
        <v>5.79</v>
      </c>
      <c r="W94" s="446">
        <v>12.01</v>
      </c>
      <c r="X94" s="446">
        <v>27.37</v>
      </c>
      <c r="Y94" s="452">
        <v>23.49</v>
      </c>
    </row>
    <row r="95" spans="1:25" x14ac:dyDescent="0.25">
      <c r="A95" s="451" t="s">
        <v>520</v>
      </c>
      <c r="B95" s="445">
        <v>90.285970000000006</v>
      </c>
      <c r="C95" s="446">
        <v>37.006647885846064</v>
      </c>
      <c r="D95" s="446">
        <v>24.89</v>
      </c>
      <c r="E95" s="446">
        <v>26.81</v>
      </c>
      <c r="F95" s="446">
        <v>51.7</v>
      </c>
      <c r="G95" s="445">
        <v>30000</v>
      </c>
      <c r="H95" s="447">
        <v>26.24</v>
      </c>
      <c r="I95" s="447">
        <v>22.32</v>
      </c>
      <c r="J95" s="447">
        <v>15.71</v>
      </c>
      <c r="K95" s="447">
        <v>19</v>
      </c>
      <c r="L95" s="447">
        <v>16.739999999999998</v>
      </c>
      <c r="M95" s="445">
        <v>93869.13</v>
      </c>
      <c r="N95" s="446">
        <v>3.82</v>
      </c>
      <c r="O95" s="445">
        <v>950</v>
      </c>
      <c r="P95" s="446">
        <v>27.24</v>
      </c>
      <c r="Q95" s="446">
        <v>18.399999999999999</v>
      </c>
      <c r="R95" s="446">
        <v>27.03</v>
      </c>
      <c r="S95" s="446">
        <v>16.22</v>
      </c>
      <c r="T95" s="446">
        <v>11.11</v>
      </c>
      <c r="U95" s="446">
        <v>18.100000000000001</v>
      </c>
      <c r="V95" s="446">
        <v>0.96</v>
      </c>
      <c r="W95" s="446">
        <v>35.82</v>
      </c>
      <c r="X95" s="446">
        <v>27.65</v>
      </c>
      <c r="Y95" s="452">
        <v>17.47</v>
      </c>
    </row>
    <row r="96" spans="1:25" x14ac:dyDescent="0.25">
      <c r="A96" s="451" t="s">
        <v>521</v>
      </c>
      <c r="B96" s="445">
        <v>358.05079999999998</v>
      </c>
      <c r="C96" s="446">
        <v>31.284949198878166</v>
      </c>
      <c r="D96" s="446">
        <v>21.3</v>
      </c>
      <c r="E96" s="446">
        <v>20.61</v>
      </c>
      <c r="F96" s="446">
        <v>41.91</v>
      </c>
      <c r="G96" s="445">
        <v>36000</v>
      </c>
      <c r="H96" s="447">
        <v>18.63</v>
      </c>
      <c r="I96" s="447">
        <v>21.58</v>
      </c>
      <c r="J96" s="447">
        <v>16.89</v>
      </c>
      <c r="K96" s="447">
        <v>22.86</v>
      </c>
      <c r="L96" s="447">
        <v>20.04</v>
      </c>
      <c r="M96" s="445">
        <v>383065.59999999998</v>
      </c>
      <c r="N96" s="446">
        <v>6.53</v>
      </c>
      <c r="O96" s="445">
        <v>870</v>
      </c>
      <c r="P96" s="446">
        <v>34.35</v>
      </c>
      <c r="Q96" s="446">
        <v>27.3</v>
      </c>
      <c r="R96" s="446">
        <v>17.899999999999999</v>
      </c>
      <c r="S96" s="446">
        <v>12.26</v>
      </c>
      <c r="T96" s="446">
        <v>8.18</v>
      </c>
      <c r="U96" s="446">
        <v>33.270000000000003</v>
      </c>
      <c r="V96" s="446">
        <v>3.4</v>
      </c>
      <c r="W96" s="446">
        <v>23.92</v>
      </c>
      <c r="X96" s="446">
        <v>23.07</v>
      </c>
      <c r="Y96" s="452">
        <v>16.34</v>
      </c>
    </row>
    <row r="97" spans="1:25" x14ac:dyDescent="0.25">
      <c r="A97" s="451" t="s">
        <v>522</v>
      </c>
      <c r="B97" s="445">
        <v>96.394000000000005</v>
      </c>
      <c r="C97" s="446">
        <v>41.86638406546156</v>
      </c>
      <c r="D97" s="446">
        <v>25.14</v>
      </c>
      <c r="E97" s="446">
        <v>24.86</v>
      </c>
      <c r="F97" s="446">
        <v>50</v>
      </c>
      <c r="G97" s="445">
        <v>50000</v>
      </c>
      <c r="H97" s="447">
        <v>11.12</v>
      </c>
      <c r="I97" s="447">
        <v>18.84</v>
      </c>
      <c r="J97" s="447">
        <v>14.76</v>
      </c>
      <c r="K97" s="447">
        <v>25.26</v>
      </c>
      <c r="L97" s="447">
        <v>30.03</v>
      </c>
      <c r="M97" s="445">
        <v>102385</v>
      </c>
      <c r="N97" s="446">
        <v>5.85</v>
      </c>
      <c r="O97" s="445">
        <v>1280</v>
      </c>
      <c r="P97" s="446">
        <v>9.6999999999999993</v>
      </c>
      <c r="Q97" s="446">
        <v>13.35</v>
      </c>
      <c r="R97" s="446">
        <v>21.09</v>
      </c>
      <c r="S97" s="446">
        <v>24.85</v>
      </c>
      <c r="T97" s="446">
        <v>31.01</v>
      </c>
      <c r="U97" s="446">
        <v>54.17</v>
      </c>
      <c r="V97" s="446">
        <v>3.06</v>
      </c>
      <c r="W97" s="446">
        <v>13.65</v>
      </c>
      <c r="X97" s="446">
        <v>14.51</v>
      </c>
      <c r="Y97" s="452">
        <v>14.61</v>
      </c>
    </row>
    <row r="98" spans="1:25" x14ac:dyDescent="0.25">
      <c r="A98" s="451" t="s">
        <v>523</v>
      </c>
      <c r="B98" s="445">
        <v>84.037949999999995</v>
      </c>
      <c r="C98" s="446">
        <v>32.718828073626163</v>
      </c>
      <c r="D98" s="446">
        <v>21.55</v>
      </c>
      <c r="E98" s="446">
        <v>26.32</v>
      </c>
      <c r="F98" s="446">
        <v>47.870000000000005</v>
      </c>
      <c r="G98" s="445">
        <v>33300</v>
      </c>
      <c r="H98" s="447">
        <v>24.66</v>
      </c>
      <c r="I98" s="447">
        <v>20.75</v>
      </c>
      <c r="J98" s="447">
        <v>18.25</v>
      </c>
      <c r="K98" s="447">
        <v>20.61</v>
      </c>
      <c r="L98" s="447">
        <v>15.74</v>
      </c>
      <c r="M98" s="445">
        <v>94886.29</v>
      </c>
      <c r="N98" s="446">
        <v>11.43</v>
      </c>
      <c r="O98" s="445">
        <v>850</v>
      </c>
      <c r="P98" s="446">
        <v>24.65</v>
      </c>
      <c r="Q98" s="446">
        <v>32.54</v>
      </c>
      <c r="R98" s="446">
        <v>24.26</v>
      </c>
      <c r="S98" s="446">
        <v>11.76</v>
      </c>
      <c r="T98" s="446">
        <v>6.79</v>
      </c>
      <c r="U98" s="446">
        <v>18.68</v>
      </c>
      <c r="V98" s="446">
        <v>2.64</v>
      </c>
      <c r="W98" s="446">
        <v>32.54</v>
      </c>
      <c r="X98" s="446">
        <v>21.79</v>
      </c>
      <c r="Y98" s="452">
        <v>24.36</v>
      </c>
    </row>
    <row r="99" spans="1:25" x14ac:dyDescent="0.25">
      <c r="A99" s="451" t="s">
        <v>524</v>
      </c>
      <c r="B99" s="445">
        <v>409.51799999999997</v>
      </c>
      <c r="C99" s="446">
        <v>33.335341234696536</v>
      </c>
      <c r="D99" s="446">
        <v>24.62</v>
      </c>
      <c r="E99" s="446">
        <v>26.12</v>
      </c>
      <c r="F99" s="446">
        <v>50.74</v>
      </c>
      <c r="G99" s="445">
        <v>41100</v>
      </c>
      <c r="H99" s="447">
        <v>16.05</v>
      </c>
      <c r="I99" s="447">
        <v>19.29</v>
      </c>
      <c r="J99" s="447">
        <v>18.28</v>
      </c>
      <c r="K99" s="447">
        <v>24.25</v>
      </c>
      <c r="L99" s="447">
        <v>22.12</v>
      </c>
      <c r="M99" s="445">
        <v>452704</v>
      </c>
      <c r="N99" s="446">
        <v>9.5399999999999991</v>
      </c>
      <c r="O99" s="445">
        <v>1147</v>
      </c>
      <c r="P99" s="446">
        <v>11.1</v>
      </c>
      <c r="Q99" s="446">
        <v>13.81</v>
      </c>
      <c r="R99" s="446">
        <v>23.48</v>
      </c>
      <c r="S99" s="446">
        <v>29.18</v>
      </c>
      <c r="T99" s="446">
        <v>22.43</v>
      </c>
      <c r="U99" s="446">
        <v>32.1</v>
      </c>
      <c r="V99" s="446">
        <v>6.67</v>
      </c>
      <c r="W99" s="446">
        <v>12.43</v>
      </c>
      <c r="X99" s="446">
        <v>23.48</v>
      </c>
      <c r="Y99" s="452">
        <v>25.34</v>
      </c>
    </row>
    <row r="100" spans="1:25" x14ac:dyDescent="0.25">
      <c r="A100" s="451" t="s">
        <v>525</v>
      </c>
      <c r="B100" s="445">
        <v>91.629801999999998</v>
      </c>
      <c r="C100" s="446">
        <v>36.561978333300083</v>
      </c>
      <c r="D100" s="446">
        <v>18.309999999999999</v>
      </c>
      <c r="E100" s="446">
        <v>26.1</v>
      </c>
      <c r="F100" s="446">
        <v>44.41</v>
      </c>
      <c r="G100" s="445">
        <v>29600</v>
      </c>
      <c r="H100" s="447">
        <v>26.67</v>
      </c>
      <c r="I100" s="447">
        <v>23.92</v>
      </c>
      <c r="J100" s="447">
        <v>14.94</v>
      </c>
      <c r="K100" s="447">
        <v>23.39</v>
      </c>
      <c r="L100" s="447">
        <v>11.07</v>
      </c>
      <c r="M100" s="445">
        <v>97543.25</v>
      </c>
      <c r="N100" s="446">
        <v>6.06</v>
      </c>
      <c r="O100" s="445">
        <v>760</v>
      </c>
      <c r="P100" s="446">
        <v>44.86</v>
      </c>
      <c r="Q100" s="446">
        <v>33.619999999999997</v>
      </c>
      <c r="R100" s="446">
        <v>12.5</v>
      </c>
      <c r="S100" s="446">
        <v>4.13</v>
      </c>
      <c r="T100" s="446">
        <v>4.8899999999999997</v>
      </c>
      <c r="U100" s="446">
        <v>38.840000000000003</v>
      </c>
      <c r="V100" s="446">
        <v>1.98</v>
      </c>
      <c r="W100" s="446">
        <v>15.79</v>
      </c>
      <c r="X100" s="446">
        <v>26.31</v>
      </c>
      <c r="Y100" s="452">
        <v>17.09</v>
      </c>
    </row>
    <row r="101" spans="1:25" x14ac:dyDescent="0.25">
      <c r="A101" s="451" t="s">
        <v>526</v>
      </c>
      <c r="B101" s="445">
        <v>151.51900000000001</v>
      </c>
      <c r="C101" s="446">
        <v>36.919564428135274</v>
      </c>
      <c r="D101" s="446">
        <v>21.42</v>
      </c>
      <c r="E101" s="446">
        <v>24.4</v>
      </c>
      <c r="F101" s="446">
        <v>45.82</v>
      </c>
      <c r="G101" s="445">
        <v>36000</v>
      </c>
      <c r="H101" s="447">
        <v>19.690000000000001</v>
      </c>
      <c r="I101" s="447">
        <v>21.33</v>
      </c>
      <c r="J101" s="447">
        <v>18.87</v>
      </c>
      <c r="K101" s="447">
        <v>21.77</v>
      </c>
      <c r="L101" s="447">
        <v>18.34</v>
      </c>
      <c r="M101" s="445">
        <v>165721</v>
      </c>
      <c r="N101" s="446">
        <v>8.57</v>
      </c>
      <c r="O101" s="445">
        <v>910</v>
      </c>
      <c r="P101" s="446">
        <v>22.97</v>
      </c>
      <c r="Q101" s="446">
        <v>29.42</v>
      </c>
      <c r="R101" s="446">
        <v>19.71</v>
      </c>
      <c r="S101" s="446">
        <v>19.54</v>
      </c>
      <c r="T101" s="446">
        <v>8.35</v>
      </c>
      <c r="U101" s="446">
        <v>37.020000000000003</v>
      </c>
      <c r="V101" s="446">
        <v>5.6</v>
      </c>
      <c r="W101" s="446">
        <v>11.05</v>
      </c>
      <c r="X101" s="446">
        <v>24.23</v>
      </c>
      <c r="Y101" s="452">
        <v>22.09</v>
      </c>
    </row>
    <row r="102" spans="1:25" x14ac:dyDescent="0.25">
      <c r="A102" s="451" t="s">
        <v>527</v>
      </c>
      <c r="B102" s="445">
        <v>140.02592999999999</v>
      </c>
      <c r="C102" s="446">
        <v>36.072227441708414</v>
      </c>
      <c r="D102" s="446">
        <v>22.45</v>
      </c>
      <c r="E102" s="446">
        <v>21.06</v>
      </c>
      <c r="F102" s="446">
        <v>43.51</v>
      </c>
      <c r="G102" s="445">
        <v>35000</v>
      </c>
      <c r="H102" s="447">
        <v>19.04</v>
      </c>
      <c r="I102" s="447">
        <v>22.86</v>
      </c>
      <c r="J102" s="447">
        <v>18.75</v>
      </c>
      <c r="K102" s="447">
        <v>22.85</v>
      </c>
      <c r="L102" s="447">
        <v>16.5</v>
      </c>
      <c r="M102" s="445">
        <v>154122.4</v>
      </c>
      <c r="N102" s="446">
        <v>9.15</v>
      </c>
      <c r="O102" s="445">
        <v>850</v>
      </c>
      <c r="P102" s="446">
        <v>34.590000000000003</v>
      </c>
      <c r="Q102" s="446">
        <v>31.07</v>
      </c>
      <c r="R102" s="446">
        <v>19.239999999999998</v>
      </c>
      <c r="S102" s="446">
        <v>9.99</v>
      </c>
      <c r="T102" s="446">
        <v>5.12</v>
      </c>
      <c r="U102" s="446">
        <v>42.46</v>
      </c>
      <c r="V102" s="446">
        <v>4.42</v>
      </c>
      <c r="W102" s="446">
        <v>11.2</v>
      </c>
      <c r="X102" s="446">
        <v>25.14</v>
      </c>
      <c r="Y102" s="452">
        <v>16.78</v>
      </c>
    </row>
    <row r="103" spans="1:25" x14ac:dyDescent="0.25">
      <c r="A103" s="451" t="s">
        <v>528</v>
      </c>
      <c r="B103" s="445">
        <v>134.36699999999999</v>
      </c>
      <c r="C103" s="446">
        <v>42.460065412143905</v>
      </c>
      <c r="D103" s="446">
        <v>24.74</v>
      </c>
      <c r="E103" s="446">
        <v>29.84</v>
      </c>
      <c r="F103" s="446">
        <v>54.58</v>
      </c>
      <c r="G103" s="445">
        <v>61000</v>
      </c>
      <c r="H103" s="447">
        <v>13.56</v>
      </c>
      <c r="I103" s="447">
        <v>10.01</v>
      </c>
      <c r="J103" s="447">
        <v>13.03</v>
      </c>
      <c r="K103" s="447">
        <v>23.55</v>
      </c>
      <c r="L103" s="447">
        <v>39.85</v>
      </c>
      <c r="M103" s="445">
        <v>142422</v>
      </c>
      <c r="N103" s="446">
        <v>5.66</v>
      </c>
      <c r="O103" s="445">
        <v>1755</v>
      </c>
      <c r="P103" s="446">
        <v>8.52</v>
      </c>
      <c r="Q103" s="446">
        <v>4.1500000000000004</v>
      </c>
      <c r="R103" s="446">
        <v>6.65</v>
      </c>
      <c r="S103" s="446">
        <v>18.87</v>
      </c>
      <c r="T103" s="446">
        <v>61.81</v>
      </c>
      <c r="U103" s="446">
        <v>35.61</v>
      </c>
      <c r="V103" s="446">
        <v>0.2</v>
      </c>
      <c r="W103" s="446">
        <v>12.58</v>
      </c>
      <c r="X103" s="446">
        <v>18.36</v>
      </c>
      <c r="Y103" s="452">
        <v>33.25</v>
      </c>
    </row>
    <row r="104" spans="1:25" x14ac:dyDescent="0.25">
      <c r="A104" s="451" t="s">
        <v>529</v>
      </c>
      <c r="B104" s="445">
        <v>260.43610000000001</v>
      </c>
      <c r="C104" s="446">
        <v>39.427189029739637</v>
      </c>
      <c r="D104" s="446">
        <v>24.64</v>
      </c>
      <c r="E104" s="446">
        <v>21.91</v>
      </c>
      <c r="F104" s="446">
        <v>46.55</v>
      </c>
      <c r="G104" s="445">
        <v>46000</v>
      </c>
      <c r="H104" s="447">
        <v>14.63</v>
      </c>
      <c r="I104" s="447">
        <v>15.53</v>
      </c>
      <c r="J104" s="447">
        <v>18.29</v>
      </c>
      <c r="K104" s="447">
        <v>25.02</v>
      </c>
      <c r="L104" s="447">
        <v>26.52</v>
      </c>
      <c r="M104" s="445">
        <v>284393.5</v>
      </c>
      <c r="N104" s="446">
        <v>8.42</v>
      </c>
      <c r="O104" s="445">
        <v>1180</v>
      </c>
      <c r="P104" s="446">
        <v>13.61</v>
      </c>
      <c r="Q104" s="446">
        <v>15.72</v>
      </c>
      <c r="R104" s="446">
        <v>20.56</v>
      </c>
      <c r="S104" s="446">
        <v>28.32</v>
      </c>
      <c r="T104" s="446">
        <v>21.79</v>
      </c>
      <c r="U104" s="446">
        <v>37.700000000000003</v>
      </c>
      <c r="V104" s="446">
        <v>2.5099999999999998</v>
      </c>
      <c r="W104" s="446">
        <v>14.03</v>
      </c>
      <c r="X104" s="446">
        <v>29.8</v>
      </c>
      <c r="Y104" s="452">
        <v>15.96</v>
      </c>
    </row>
    <row r="105" spans="1:25" x14ac:dyDescent="0.25">
      <c r="A105" s="451" t="s">
        <v>530</v>
      </c>
      <c r="B105" s="445">
        <v>823.81419999999991</v>
      </c>
      <c r="C105" s="446">
        <v>36.649566647921048</v>
      </c>
      <c r="D105" s="446">
        <v>22.68</v>
      </c>
      <c r="E105" s="446">
        <v>22</v>
      </c>
      <c r="F105" s="446">
        <v>44.68</v>
      </c>
      <c r="G105" s="445">
        <v>67100</v>
      </c>
      <c r="H105" s="447">
        <v>10.84</v>
      </c>
      <c r="I105" s="447">
        <v>10.86</v>
      </c>
      <c r="J105" s="447">
        <v>11.35</v>
      </c>
      <c r="K105" s="447">
        <v>21.43</v>
      </c>
      <c r="L105" s="447">
        <v>45.53</v>
      </c>
      <c r="M105" s="445">
        <v>877206.7</v>
      </c>
      <c r="N105" s="446">
        <v>6.09</v>
      </c>
      <c r="O105" s="445">
        <v>1693</v>
      </c>
      <c r="P105" s="446">
        <v>7.19</v>
      </c>
      <c r="Q105" s="446">
        <v>3.37</v>
      </c>
      <c r="R105" s="446">
        <v>5.08</v>
      </c>
      <c r="S105" s="446">
        <v>18.079999999999998</v>
      </c>
      <c r="T105" s="446">
        <v>66.28</v>
      </c>
      <c r="U105" s="446">
        <v>24</v>
      </c>
      <c r="V105" s="446">
        <v>0.89</v>
      </c>
      <c r="W105" s="446">
        <v>6.66</v>
      </c>
      <c r="X105" s="446">
        <v>30.93</v>
      </c>
      <c r="Y105" s="452">
        <v>37.51</v>
      </c>
    </row>
    <row r="106" spans="1:25" x14ac:dyDescent="0.25">
      <c r="A106" s="451" t="s">
        <v>531</v>
      </c>
      <c r="B106" s="445">
        <v>87.831005000000005</v>
      </c>
      <c r="C106" s="446">
        <v>35.149934787471992</v>
      </c>
      <c r="D106" s="446">
        <v>21.85</v>
      </c>
      <c r="E106" s="446">
        <v>19.02</v>
      </c>
      <c r="F106" s="446">
        <v>40.870000000000005</v>
      </c>
      <c r="G106" s="445">
        <v>35250</v>
      </c>
      <c r="H106" s="447">
        <v>19.43</v>
      </c>
      <c r="I106" s="447">
        <v>19.62</v>
      </c>
      <c r="J106" s="447">
        <v>20.7</v>
      </c>
      <c r="K106" s="447">
        <v>24.15</v>
      </c>
      <c r="L106" s="447">
        <v>16.100000000000001</v>
      </c>
      <c r="M106" s="445">
        <v>97397.322</v>
      </c>
      <c r="N106" s="446">
        <v>9.82</v>
      </c>
      <c r="O106" s="445">
        <v>835</v>
      </c>
      <c r="P106" s="446">
        <v>39.89</v>
      </c>
      <c r="Q106" s="446">
        <v>34.869999999999997</v>
      </c>
      <c r="R106" s="446">
        <v>13.32</v>
      </c>
      <c r="S106" s="446">
        <v>9.34</v>
      </c>
      <c r="T106" s="446">
        <v>2.58</v>
      </c>
      <c r="U106" s="446">
        <v>47.37</v>
      </c>
      <c r="V106" s="446">
        <v>3.96</v>
      </c>
      <c r="W106" s="446">
        <v>16.52</v>
      </c>
      <c r="X106" s="446">
        <v>17.239999999999998</v>
      </c>
      <c r="Y106" s="452">
        <v>14.9</v>
      </c>
    </row>
    <row r="107" spans="1:25" x14ac:dyDescent="0.25">
      <c r="A107" s="451" t="s">
        <v>532</v>
      </c>
      <c r="B107" s="445">
        <v>88.414969999999997</v>
      </c>
      <c r="C107" s="446">
        <v>32.775783390236398</v>
      </c>
      <c r="D107" s="446">
        <v>21.74</v>
      </c>
      <c r="E107" s="446">
        <v>24.05</v>
      </c>
      <c r="F107" s="446">
        <v>45.79</v>
      </c>
      <c r="G107" s="445">
        <v>30000</v>
      </c>
      <c r="H107" s="447">
        <v>21.86</v>
      </c>
      <c r="I107" s="447">
        <v>27.22</v>
      </c>
      <c r="J107" s="447">
        <v>17.579999999999998</v>
      </c>
      <c r="K107" s="447">
        <v>19.690000000000001</v>
      </c>
      <c r="L107" s="447">
        <v>13.65</v>
      </c>
      <c r="M107" s="445">
        <v>95229.2</v>
      </c>
      <c r="N107" s="446">
        <v>7.16</v>
      </c>
      <c r="O107" s="445">
        <v>782</v>
      </c>
      <c r="P107" s="446">
        <v>41.64</v>
      </c>
      <c r="Q107" s="446">
        <v>30.96</v>
      </c>
      <c r="R107" s="446">
        <v>14.57</v>
      </c>
      <c r="S107" s="446">
        <v>8.92</v>
      </c>
      <c r="T107" s="446">
        <v>3.9</v>
      </c>
      <c r="U107" s="446">
        <v>36.159999999999997</v>
      </c>
      <c r="V107" s="446">
        <v>9.7200000000000006</v>
      </c>
      <c r="W107" s="446">
        <v>11.07</v>
      </c>
      <c r="X107" s="446">
        <v>29.64</v>
      </c>
      <c r="Y107" s="452">
        <v>13.41</v>
      </c>
    </row>
    <row r="108" spans="1:25" x14ac:dyDescent="0.25">
      <c r="A108" s="453" t="s">
        <v>533</v>
      </c>
      <c r="B108" s="454">
        <v>126.71589999999999</v>
      </c>
      <c r="C108" s="455">
        <v>34.654411428887101</v>
      </c>
      <c r="D108" s="455">
        <v>21.46</v>
      </c>
      <c r="E108" s="455">
        <v>21.33</v>
      </c>
      <c r="F108" s="455">
        <v>42.79</v>
      </c>
      <c r="G108" s="454">
        <v>41100</v>
      </c>
      <c r="H108" s="456">
        <v>18.559999999999999</v>
      </c>
      <c r="I108" s="456">
        <v>17.149999999999999</v>
      </c>
      <c r="J108" s="456">
        <v>16.91</v>
      </c>
      <c r="K108" s="456">
        <v>21.72</v>
      </c>
      <c r="L108" s="456">
        <v>25.65</v>
      </c>
      <c r="M108" s="454">
        <v>131862.9</v>
      </c>
      <c r="N108" s="455">
        <v>3.9</v>
      </c>
      <c r="O108" s="454">
        <v>1100</v>
      </c>
      <c r="P108" s="455">
        <v>20.53</v>
      </c>
      <c r="Q108" s="455">
        <v>13.89</v>
      </c>
      <c r="R108" s="455">
        <v>22.53</v>
      </c>
      <c r="S108" s="455">
        <v>27.68</v>
      </c>
      <c r="T108" s="455">
        <v>15.37</v>
      </c>
      <c r="U108" s="455">
        <v>19.34</v>
      </c>
      <c r="V108" s="455">
        <v>0.74</v>
      </c>
      <c r="W108" s="455">
        <v>38.71</v>
      </c>
      <c r="X108" s="455">
        <v>22.1</v>
      </c>
      <c r="Y108" s="457">
        <v>19.11</v>
      </c>
    </row>
    <row r="110" spans="1:25" x14ac:dyDescent="0.25">
      <c r="A110" s="604" t="s">
        <v>543</v>
      </c>
      <c r="B110" s="604"/>
      <c r="C110" s="604"/>
      <c r="D110" s="604"/>
      <c r="E110" s="604"/>
      <c r="F110" s="604"/>
      <c r="G110" s="604"/>
      <c r="H110" s="604"/>
      <c r="I110" s="604"/>
      <c r="J110" s="604"/>
      <c r="K110" s="604"/>
      <c r="L110" s="604"/>
      <c r="M110" s="604"/>
      <c r="N110" s="604"/>
      <c r="O110" s="604"/>
      <c r="P110" s="604"/>
      <c r="Q110" s="604"/>
      <c r="R110" s="604"/>
      <c r="S110" s="604"/>
      <c r="T110" s="604"/>
      <c r="U110" s="604"/>
      <c r="V110" s="604"/>
      <c r="W110" s="604"/>
      <c r="X110" s="604"/>
      <c r="Y110" s="604"/>
    </row>
    <row r="111" spans="1:25" x14ac:dyDescent="0.25">
      <c r="A111" s="604"/>
      <c r="B111" s="604"/>
      <c r="C111" s="604"/>
      <c r="D111" s="604"/>
      <c r="E111" s="604"/>
      <c r="F111" s="604"/>
      <c r="G111" s="604"/>
      <c r="H111" s="604"/>
      <c r="I111" s="604"/>
      <c r="J111" s="604"/>
      <c r="K111" s="604"/>
      <c r="L111" s="604"/>
      <c r="M111" s="604"/>
      <c r="N111" s="604"/>
      <c r="O111" s="604"/>
      <c r="P111" s="604"/>
      <c r="Q111" s="604"/>
      <c r="R111" s="604"/>
      <c r="S111" s="604"/>
      <c r="T111" s="604"/>
      <c r="U111" s="604"/>
      <c r="V111" s="604"/>
      <c r="W111" s="604"/>
      <c r="X111" s="604"/>
      <c r="Y111" s="604"/>
    </row>
    <row r="112" spans="1:25" x14ac:dyDescent="0.25">
      <c r="A112" s="605" t="s">
        <v>544</v>
      </c>
      <c r="B112" s="605"/>
      <c r="C112" s="605"/>
      <c r="D112" s="605"/>
      <c r="E112" s="605"/>
      <c r="F112" s="605"/>
      <c r="G112" s="605"/>
      <c r="H112" s="605"/>
      <c r="I112" s="605"/>
      <c r="J112" s="605"/>
      <c r="K112" s="605"/>
      <c r="L112" s="605"/>
      <c r="M112" s="605"/>
      <c r="N112" s="605"/>
      <c r="O112" s="605"/>
    </row>
  </sheetData>
  <mergeCells count="15">
    <mergeCell ref="A112:O112"/>
    <mergeCell ref="A5:A7"/>
    <mergeCell ref="B5:L5"/>
    <mergeCell ref="M5:Y5"/>
    <mergeCell ref="C6:C7"/>
    <mergeCell ref="D6:F6"/>
    <mergeCell ref="G6:G7"/>
    <mergeCell ref="H6:L6"/>
    <mergeCell ref="M6:M7"/>
    <mergeCell ref="N6:N7"/>
    <mergeCell ref="O6:O7"/>
    <mergeCell ref="P6:T6"/>
    <mergeCell ref="U6:Y6"/>
    <mergeCell ref="A110:Y111"/>
    <mergeCell ref="B6:B7"/>
  </mergeCells>
  <hyperlinks>
    <hyperlink ref="A2" location="'Appendix Table Menu'!A1" display="'Appendix Table Menu'!A1" xr:uid="{D6261E09-81F3-4D57-8E26-E2BBC1E239B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38DE-494E-4D81-B324-93B17B7DA323}">
  <sheetPr>
    <tabColor rgb="FF203764"/>
  </sheetPr>
  <dimension ref="A1:M34"/>
  <sheetViews>
    <sheetView topLeftCell="A9" workbookViewId="0">
      <selection activeCell="B24" sqref="B24"/>
    </sheetView>
  </sheetViews>
  <sheetFormatPr defaultColWidth="8.85546875" defaultRowHeight="15" x14ac:dyDescent="0.25"/>
  <cols>
    <col min="1" max="1" width="27.85546875" customWidth="1"/>
    <col min="2" max="7" width="17.140625" customWidth="1"/>
    <col min="8" max="8" width="16.7109375" customWidth="1"/>
    <col min="9" max="9" width="15.7109375" customWidth="1"/>
    <col min="10" max="10" width="15.85546875" customWidth="1"/>
    <col min="11" max="11" width="15.42578125" customWidth="1"/>
    <col min="12" max="12" width="16" customWidth="1"/>
    <col min="13" max="13" width="12.28515625" customWidth="1"/>
  </cols>
  <sheetData>
    <row r="1" spans="1:13" ht="21" x14ac:dyDescent="0.35">
      <c r="A1" s="57" t="s">
        <v>105</v>
      </c>
    </row>
    <row r="2" spans="1:13" x14ac:dyDescent="0.25">
      <c r="A2" s="370" t="s">
        <v>71</v>
      </c>
    </row>
    <row r="5" spans="1:13" x14ac:dyDescent="0.25">
      <c r="A5" s="542"/>
      <c r="B5" s="544" t="s">
        <v>72</v>
      </c>
      <c r="C5" s="544"/>
      <c r="D5" s="544"/>
      <c r="E5" s="544"/>
      <c r="F5" s="544"/>
      <c r="G5" s="544"/>
      <c r="H5" s="544" t="s">
        <v>106</v>
      </c>
      <c r="I5" s="544"/>
      <c r="J5" s="544"/>
      <c r="K5" s="544"/>
      <c r="L5" s="544"/>
      <c r="M5" s="545"/>
    </row>
    <row r="6" spans="1:13" ht="23.25" customHeight="1" x14ac:dyDescent="0.25">
      <c r="A6" s="543"/>
      <c r="B6" s="374" t="s">
        <v>95</v>
      </c>
      <c r="C6" s="374" t="s">
        <v>107</v>
      </c>
      <c r="D6" s="374" t="s">
        <v>108</v>
      </c>
      <c r="E6" s="374" t="s">
        <v>109</v>
      </c>
      <c r="F6" s="374" t="s">
        <v>110</v>
      </c>
      <c r="G6" s="374" t="s">
        <v>78</v>
      </c>
      <c r="H6" s="374" t="s">
        <v>95</v>
      </c>
      <c r="I6" s="374" t="s">
        <v>107</v>
      </c>
      <c r="J6" s="374" t="s">
        <v>108</v>
      </c>
      <c r="K6" s="374" t="s">
        <v>109</v>
      </c>
      <c r="L6" s="374" t="s">
        <v>110</v>
      </c>
      <c r="M6" s="419" t="s">
        <v>78</v>
      </c>
    </row>
    <row r="7" spans="1:13" x14ac:dyDescent="0.25">
      <c r="A7" s="404" t="s">
        <v>78</v>
      </c>
      <c r="B7" s="60">
        <v>7742.9449999999997</v>
      </c>
      <c r="C7" s="60">
        <v>8034.9369999999999</v>
      </c>
      <c r="D7" s="60">
        <v>7195.1500000000005</v>
      </c>
      <c r="E7" s="60">
        <v>9777.741</v>
      </c>
      <c r="F7" s="60">
        <v>11260.806</v>
      </c>
      <c r="G7" s="60">
        <v>44011.578999999998</v>
      </c>
      <c r="H7" s="60">
        <v>100</v>
      </c>
      <c r="I7" s="60">
        <v>100</v>
      </c>
      <c r="J7" s="60">
        <v>100</v>
      </c>
      <c r="K7" s="60">
        <v>100</v>
      </c>
      <c r="L7" s="60">
        <v>100</v>
      </c>
      <c r="M7" s="420">
        <v>100</v>
      </c>
    </row>
    <row r="8" spans="1:13" x14ac:dyDescent="0.25">
      <c r="A8" s="549" t="s">
        <v>111</v>
      </c>
      <c r="B8" s="550"/>
      <c r="C8" s="550"/>
      <c r="D8" s="550"/>
      <c r="E8" s="550"/>
      <c r="F8" s="550"/>
      <c r="G8" s="550"/>
      <c r="H8" s="550"/>
      <c r="I8" s="550"/>
      <c r="J8" s="550"/>
      <c r="K8" s="550"/>
      <c r="L8" s="550"/>
      <c r="M8" s="555"/>
    </row>
    <row r="9" spans="1:13" x14ac:dyDescent="0.25">
      <c r="A9" s="404" t="s">
        <v>80</v>
      </c>
      <c r="B9" s="60">
        <v>881.03800000000001</v>
      </c>
      <c r="C9" s="60">
        <v>800.572</v>
      </c>
      <c r="D9" s="60">
        <v>706.53899999999999</v>
      </c>
      <c r="E9" s="60">
        <v>816.51200000000006</v>
      </c>
      <c r="F9" s="60">
        <v>512.03899999999999</v>
      </c>
      <c r="G9" s="60">
        <v>3716.7000000000003</v>
      </c>
      <c r="H9" s="60">
        <v>11.378590445883317</v>
      </c>
      <c r="I9" s="60">
        <v>9.9636375493672205</v>
      </c>
      <c r="J9" s="60">
        <v>9.8196562962551148</v>
      </c>
      <c r="K9" s="60">
        <v>8.350722319194178</v>
      </c>
      <c r="L9" s="60">
        <v>4.5470901461227546</v>
      </c>
      <c r="M9" s="420">
        <v>8.4448231225696322</v>
      </c>
    </row>
    <row r="10" spans="1:13" x14ac:dyDescent="0.25">
      <c r="A10" s="404" t="s">
        <v>81</v>
      </c>
      <c r="B10" s="60">
        <v>1287.1590000000001</v>
      </c>
      <c r="C10" s="60">
        <v>1672.788</v>
      </c>
      <c r="D10" s="60">
        <v>1989.6310000000001</v>
      </c>
      <c r="E10" s="60">
        <v>2991.7550000000001</v>
      </c>
      <c r="F10" s="60">
        <v>3500.6530000000002</v>
      </c>
      <c r="G10" s="60">
        <v>11441.986000000001</v>
      </c>
      <c r="H10" s="60">
        <v>16.623636097118087</v>
      </c>
      <c r="I10" s="60">
        <v>20.818931125408948</v>
      </c>
      <c r="J10" s="60">
        <v>27.652390846611951</v>
      </c>
      <c r="K10" s="60">
        <v>30.597609406917204</v>
      </c>
      <c r="L10" s="60">
        <v>31.087055402606172</v>
      </c>
      <c r="M10" s="420">
        <v>25.997672112604736</v>
      </c>
    </row>
    <row r="11" spans="1:13" x14ac:dyDescent="0.25">
      <c r="A11" s="404" t="s">
        <v>82</v>
      </c>
      <c r="B11" s="60">
        <v>1030.2819999999999</v>
      </c>
      <c r="C11" s="60">
        <v>1325.1279999999999</v>
      </c>
      <c r="D11" s="60">
        <v>1462.2239999999999</v>
      </c>
      <c r="E11" s="60">
        <v>2131.6779999999999</v>
      </c>
      <c r="F11" s="60">
        <v>2826.924</v>
      </c>
      <c r="G11" s="60">
        <v>8776.2360000000008</v>
      </c>
      <c r="H11" s="60">
        <v>13.30607411004469</v>
      </c>
      <c r="I11" s="60">
        <v>16.49207703806514</v>
      </c>
      <c r="J11" s="60">
        <v>20.322356031493435</v>
      </c>
      <c r="K11" s="60">
        <v>21.801334275473238</v>
      </c>
      <c r="L11" s="60">
        <v>25.104100008471864</v>
      </c>
      <c r="M11" s="420">
        <v>19.940743321206451</v>
      </c>
    </row>
    <row r="12" spans="1:13" x14ac:dyDescent="0.25">
      <c r="A12" s="404" t="s">
        <v>83</v>
      </c>
      <c r="B12" s="60">
        <v>1022.241</v>
      </c>
      <c r="C12" s="60">
        <v>1034.9660000000001</v>
      </c>
      <c r="D12" s="60">
        <v>1076.51</v>
      </c>
      <c r="E12" s="60">
        <v>1594.298</v>
      </c>
      <c r="F12" s="60">
        <v>2112.4720000000002</v>
      </c>
      <c r="G12" s="60">
        <v>6840.4870000000001</v>
      </c>
      <c r="H12" s="60">
        <v>13.202224734903838</v>
      </c>
      <c r="I12" s="60">
        <v>12.880822836569847</v>
      </c>
      <c r="J12" s="60">
        <v>14.961606081874596</v>
      </c>
      <c r="K12" s="60">
        <v>16.305381785015577</v>
      </c>
      <c r="L12" s="60">
        <v>18.759509754452747</v>
      </c>
      <c r="M12" s="420">
        <v>15.542471221039357</v>
      </c>
    </row>
    <row r="13" spans="1:13" x14ac:dyDescent="0.25">
      <c r="A13" s="404" t="s">
        <v>84</v>
      </c>
      <c r="B13" s="60">
        <v>1435.596</v>
      </c>
      <c r="C13" s="60">
        <v>1124.6390000000001</v>
      </c>
      <c r="D13" s="60">
        <v>901.09699999999998</v>
      </c>
      <c r="E13" s="60">
        <v>1184.6379999999999</v>
      </c>
      <c r="F13" s="60">
        <v>1368.4760000000001</v>
      </c>
      <c r="G13" s="60">
        <v>6014.4459999999999</v>
      </c>
      <c r="H13" s="60">
        <v>18.540697370315819</v>
      </c>
      <c r="I13" s="60">
        <v>13.996861456412169</v>
      </c>
      <c r="J13" s="60">
        <v>12.523672195854148</v>
      </c>
      <c r="K13" s="60">
        <v>12.115661480499432</v>
      </c>
      <c r="L13" s="60">
        <v>12.152558173899807</v>
      </c>
      <c r="M13" s="424">
        <v>13.665599227875919</v>
      </c>
    </row>
    <row r="14" spans="1:13" x14ac:dyDescent="0.25">
      <c r="A14" s="404" t="s">
        <v>86</v>
      </c>
      <c r="B14" s="60">
        <v>1108.268</v>
      </c>
      <c r="C14" s="60">
        <v>1030.19</v>
      </c>
      <c r="D14" s="60">
        <v>581.62400000000002</v>
      </c>
      <c r="E14" s="60">
        <v>628.46</v>
      </c>
      <c r="F14" s="60">
        <v>577.58900000000006</v>
      </c>
      <c r="G14" s="60">
        <v>3926.1309999999999</v>
      </c>
      <c r="H14" s="60">
        <v>14.313261943614478</v>
      </c>
      <c r="I14" s="60">
        <v>12.821382420297759</v>
      </c>
      <c r="J14" s="60">
        <v>8.0835562844416025</v>
      </c>
      <c r="K14" s="60">
        <v>6.4274559941810692</v>
      </c>
      <c r="L14" s="423">
        <v>5.1291976791004128</v>
      </c>
      <c r="M14" s="427">
        <v>8.9206774426339042</v>
      </c>
    </row>
    <row r="15" spans="1:13" x14ac:dyDescent="0.25">
      <c r="A15" s="404" t="s">
        <v>87</v>
      </c>
      <c r="B15" s="60">
        <v>978.36099999999999</v>
      </c>
      <c r="C15" s="60">
        <v>1046.654</v>
      </c>
      <c r="D15" s="60">
        <v>477.52500000000003</v>
      </c>
      <c r="E15" s="60">
        <v>430.40000000000003</v>
      </c>
      <c r="F15" s="60">
        <v>362.65300000000002</v>
      </c>
      <c r="G15" s="60">
        <v>3295.5929999999998</v>
      </c>
      <c r="H15" s="60">
        <v>12.635515298119774</v>
      </c>
      <c r="I15" s="60">
        <v>13.026287573878925</v>
      </c>
      <c r="J15" s="60">
        <v>6.6367622634691426</v>
      </c>
      <c r="K15" s="60">
        <v>4.4018347387193018</v>
      </c>
      <c r="L15" s="423">
        <v>3.2204888353462442</v>
      </c>
      <c r="M15" s="426">
        <v>7.4880135520700133</v>
      </c>
    </row>
    <row r="16" spans="1:13" x14ac:dyDescent="0.25">
      <c r="A16" s="556" t="s">
        <v>88</v>
      </c>
      <c r="B16" s="557"/>
      <c r="C16" s="557"/>
      <c r="D16" s="557"/>
      <c r="E16" s="557"/>
      <c r="F16" s="557"/>
      <c r="G16" s="557"/>
      <c r="H16" s="557"/>
      <c r="I16" s="557"/>
      <c r="J16" s="557"/>
      <c r="K16" s="557"/>
      <c r="L16" s="557"/>
      <c r="M16" s="558"/>
    </row>
    <row r="17" spans="1:13" x14ac:dyDescent="0.25">
      <c r="A17" s="404" t="s">
        <v>89</v>
      </c>
      <c r="B17" s="60">
        <v>3621.442</v>
      </c>
      <c r="C17" s="60">
        <v>3978.8980000000001</v>
      </c>
      <c r="D17" s="60">
        <v>3589.96</v>
      </c>
      <c r="E17" s="60">
        <v>5131.4920000000002</v>
      </c>
      <c r="F17" s="60">
        <v>6431.6630000000005</v>
      </c>
      <c r="G17" s="60">
        <v>22753.455000000002</v>
      </c>
      <c r="H17" s="60">
        <v>46.7708604413437</v>
      </c>
      <c r="I17" s="60">
        <v>49.519965122315213</v>
      </c>
      <c r="J17" s="60">
        <v>49.894164819357478</v>
      </c>
      <c r="K17" s="60">
        <v>52.481365583318272</v>
      </c>
      <c r="L17" s="60">
        <v>57.115476458789892</v>
      </c>
      <c r="M17" s="420">
        <v>51.698792719979444</v>
      </c>
    </row>
    <row r="18" spans="1:13" x14ac:dyDescent="0.25">
      <c r="A18" s="404" t="s">
        <v>90</v>
      </c>
      <c r="B18" s="60">
        <v>2128.42</v>
      </c>
      <c r="C18" s="60">
        <v>1829.326</v>
      </c>
      <c r="D18" s="60">
        <v>1542.0509999999999</v>
      </c>
      <c r="E18" s="60">
        <v>1757.856</v>
      </c>
      <c r="F18" s="60">
        <v>1398.6990000000001</v>
      </c>
      <c r="G18" s="60">
        <v>8656.3520000000008</v>
      </c>
      <c r="H18" s="60">
        <v>27.488507279852826</v>
      </c>
      <c r="I18" s="60">
        <v>22.767148018708795</v>
      </c>
      <c r="J18" s="60">
        <v>21.431811706496735</v>
      </c>
      <c r="K18" s="60">
        <v>17.978140349596089</v>
      </c>
      <c r="L18" s="60">
        <v>12.420949264200095</v>
      </c>
      <c r="M18" s="424">
        <v>19.668351367261785</v>
      </c>
    </row>
    <row r="19" spans="1:13" x14ac:dyDescent="0.25">
      <c r="A19" s="404" t="s">
        <v>91</v>
      </c>
      <c r="B19" s="60">
        <v>1326.2819999999999</v>
      </c>
      <c r="C19" s="60">
        <v>1646.9280000000001</v>
      </c>
      <c r="D19" s="60">
        <v>1565.2670000000001</v>
      </c>
      <c r="E19" s="60">
        <v>2114.3319999999999</v>
      </c>
      <c r="F19" s="60">
        <v>2012.91</v>
      </c>
      <c r="G19" s="60">
        <v>8665.719000000001</v>
      </c>
      <c r="H19" s="60">
        <v>17.128908961641855</v>
      </c>
      <c r="I19" s="60">
        <v>20.497086660418123</v>
      </c>
      <c r="J19" s="60">
        <v>21.754473499510084</v>
      </c>
      <c r="K19" s="60">
        <v>21.623931335468999</v>
      </c>
      <c r="L19" s="423">
        <v>17.875363450893303</v>
      </c>
      <c r="M19" s="427">
        <v>19.689634402801101</v>
      </c>
    </row>
    <row r="20" spans="1:13" x14ac:dyDescent="0.25">
      <c r="A20" s="404" t="s">
        <v>92</v>
      </c>
      <c r="B20" s="60">
        <v>368.29200000000003</v>
      </c>
      <c r="C20" s="60">
        <v>285.28399999999999</v>
      </c>
      <c r="D20" s="60">
        <v>248.40700000000001</v>
      </c>
      <c r="E20" s="60">
        <v>432.40699999999998</v>
      </c>
      <c r="F20" s="60">
        <v>1019.912</v>
      </c>
      <c r="G20" s="60">
        <v>2354.3020000000001</v>
      </c>
      <c r="H20" s="60">
        <v>4.7564847742041314</v>
      </c>
      <c r="I20" s="60">
        <v>3.5505443290967929</v>
      </c>
      <c r="J20" s="60">
        <v>3.4524228125890359</v>
      </c>
      <c r="K20" s="60">
        <v>4.4223609522894902</v>
      </c>
      <c r="L20" s="423">
        <v>9.0571847166179769</v>
      </c>
      <c r="M20" s="426">
        <v>5.3492786523291977</v>
      </c>
    </row>
    <row r="21" spans="1:13" x14ac:dyDescent="0.25">
      <c r="A21" s="74" t="s">
        <v>93</v>
      </c>
      <c r="B21" s="60">
        <v>298.50900000000001</v>
      </c>
      <c r="C21" s="60">
        <v>294.50100000000003</v>
      </c>
      <c r="D21" s="60">
        <v>249.465</v>
      </c>
      <c r="E21" s="60">
        <v>341.654</v>
      </c>
      <c r="F21" s="60">
        <v>397.62200000000001</v>
      </c>
      <c r="G21" s="60">
        <v>1581.751</v>
      </c>
      <c r="H21" s="60">
        <v>3.8552385429574927</v>
      </c>
      <c r="I21" s="60">
        <v>3.6652558694610802</v>
      </c>
      <c r="J21" s="60">
        <v>3.4671271620466562</v>
      </c>
      <c r="K21" s="60">
        <v>3.4942017793271476</v>
      </c>
      <c r="L21" s="423">
        <v>3.5310261094987339</v>
      </c>
      <c r="M21" s="428">
        <v>3.593942857628444</v>
      </c>
    </row>
    <row r="22" spans="1:13" x14ac:dyDescent="0.25">
      <c r="A22" s="549" t="s">
        <v>112</v>
      </c>
      <c r="B22" s="550"/>
      <c r="C22" s="550"/>
      <c r="D22" s="550"/>
      <c r="E22" s="550"/>
      <c r="F22" s="550"/>
      <c r="G22" s="550"/>
      <c r="H22" s="550"/>
      <c r="I22" s="550"/>
      <c r="J22" s="550"/>
      <c r="K22" s="550"/>
      <c r="L22" s="550"/>
      <c r="M22" s="551"/>
    </row>
    <row r="23" spans="1:13" x14ac:dyDescent="0.25">
      <c r="A23" s="404" t="s">
        <v>113</v>
      </c>
      <c r="B23" s="60">
        <v>325.185</v>
      </c>
      <c r="C23" s="60">
        <v>657.39700000000005</v>
      </c>
      <c r="D23" s="60">
        <v>766.21799999999996</v>
      </c>
      <c r="E23" s="60">
        <v>1456.732</v>
      </c>
      <c r="F23" s="60">
        <v>2632.6210000000001</v>
      </c>
      <c r="G23" s="60">
        <v>5838.1530000000002</v>
      </c>
      <c r="H23" s="60">
        <v>4.1997586189750802</v>
      </c>
      <c r="I23" s="60">
        <v>8.1817318542758954</v>
      </c>
      <c r="J23" s="60">
        <v>10.649090012021986</v>
      </c>
      <c r="K23" s="60">
        <v>14.898451493039138</v>
      </c>
      <c r="L23" s="60">
        <v>23.378619612130784</v>
      </c>
      <c r="M23" s="420">
        <v>13.265038729921507</v>
      </c>
    </row>
    <row r="24" spans="1:13" x14ac:dyDescent="0.25">
      <c r="A24" s="404" t="s">
        <v>114</v>
      </c>
      <c r="B24" s="60">
        <v>231.40299999999999</v>
      </c>
      <c r="C24" s="60">
        <v>606.93000000000006</v>
      </c>
      <c r="D24" s="60">
        <v>878.01</v>
      </c>
      <c r="E24" s="60">
        <v>1570.3720000000001</v>
      </c>
      <c r="F24" s="60">
        <v>2346.5830000000001</v>
      </c>
      <c r="G24" s="60">
        <v>5633.2979999999998</v>
      </c>
      <c r="H24" s="60">
        <v>2.9885657201491163</v>
      </c>
      <c r="I24" s="60">
        <v>7.5536373216118573</v>
      </c>
      <c r="J24" s="60">
        <v>12.202803277207561</v>
      </c>
      <c r="K24" s="60">
        <v>16.060683137342256</v>
      </c>
      <c r="L24" s="60">
        <v>20.838499482186265</v>
      </c>
      <c r="M24" s="420">
        <v>12.799581673722727</v>
      </c>
    </row>
    <row r="25" spans="1:13" x14ac:dyDescent="0.25">
      <c r="A25" s="404" t="s">
        <v>115</v>
      </c>
      <c r="B25" s="60">
        <v>1326.0440000000001</v>
      </c>
      <c r="C25" s="60">
        <v>1549.5260000000001</v>
      </c>
      <c r="D25" s="60">
        <v>1342.2460000000001</v>
      </c>
      <c r="E25" s="60">
        <v>1405.704</v>
      </c>
      <c r="F25" s="60">
        <v>969.56700000000001</v>
      </c>
      <c r="G25" s="60">
        <v>6593.0870000000004</v>
      </c>
      <c r="H25" s="60">
        <v>17.125835195781452</v>
      </c>
      <c r="I25" s="60">
        <v>19.284855624879199</v>
      </c>
      <c r="J25" s="60">
        <v>18.654871684398518</v>
      </c>
      <c r="K25" s="60">
        <v>14.376572257334285</v>
      </c>
      <c r="L25" s="60">
        <v>8.6101030423577143</v>
      </c>
      <c r="M25" s="424">
        <v>14.980346422017718</v>
      </c>
    </row>
    <row r="26" spans="1:13" x14ac:dyDescent="0.25">
      <c r="A26" s="404" t="s">
        <v>116</v>
      </c>
      <c r="B26" s="60">
        <v>454.548</v>
      </c>
      <c r="C26" s="60">
        <v>702.15</v>
      </c>
      <c r="D26" s="60">
        <v>728.43100000000004</v>
      </c>
      <c r="E26" s="60">
        <v>1106.509</v>
      </c>
      <c r="F26" s="60">
        <v>1118.27</v>
      </c>
      <c r="G26" s="60">
        <v>4109.9080000000004</v>
      </c>
      <c r="H26" s="60">
        <v>5.8704795139317145</v>
      </c>
      <c r="I26" s="60">
        <v>8.7387119525641577</v>
      </c>
      <c r="J26" s="60">
        <v>10.123916805070083</v>
      </c>
      <c r="K26" s="60">
        <v>11.316611884074245</v>
      </c>
      <c r="L26" s="423">
        <v>9.9306390679317271</v>
      </c>
      <c r="M26" s="426">
        <v>9.3382425565781233</v>
      </c>
    </row>
    <row r="27" spans="1:13" x14ac:dyDescent="0.25">
      <c r="A27" s="404" t="s">
        <v>117</v>
      </c>
      <c r="B27" s="60">
        <v>4975.4080000000004</v>
      </c>
      <c r="C27" s="60">
        <v>3929.59</v>
      </c>
      <c r="D27" s="60">
        <v>2803.13</v>
      </c>
      <c r="E27" s="60">
        <v>2940.0039999999999</v>
      </c>
      <c r="F27" s="60">
        <v>2163.027</v>
      </c>
      <c r="G27" s="60">
        <v>16811.159</v>
      </c>
      <c r="H27" s="60">
        <v>64.257307781470757</v>
      </c>
      <c r="I27" s="60">
        <v>48.906295096028757</v>
      </c>
      <c r="J27" s="60">
        <v>38.958604059679089</v>
      </c>
      <c r="K27" s="60">
        <v>30.068335825217709</v>
      </c>
      <c r="L27" s="60">
        <v>19.208456304104697</v>
      </c>
      <c r="M27" s="425">
        <v>38.197127624073659</v>
      </c>
    </row>
    <row r="28" spans="1:13" x14ac:dyDescent="0.25">
      <c r="A28" s="404" t="s">
        <v>118</v>
      </c>
      <c r="B28" s="60">
        <v>430.35700000000003</v>
      </c>
      <c r="C28" s="60">
        <v>589.34400000000005</v>
      </c>
      <c r="D28" s="60">
        <v>677.11500000000001</v>
      </c>
      <c r="E28" s="60">
        <v>1298.42</v>
      </c>
      <c r="F28" s="60">
        <v>2030.7380000000001</v>
      </c>
      <c r="G28" s="60">
        <v>5025.9740000000002</v>
      </c>
      <c r="H28" s="60">
        <v>5.5580531696918944</v>
      </c>
      <c r="I28" s="60">
        <v>7.3347681506401363</v>
      </c>
      <c r="J28" s="60">
        <v>9.4107141616227583</v>
      </c>
      <c r="K28" s="60">
        <v>13.279345402992368</v>
      </c>
      <c r="L28" s="60">
        <v>18.033682491288811</v>
      </c>
      <c r="M28" s="420">
        <v>11.419662993686277</v>
      </c>
    </row>
    <row r="29" spans="1:13" x14ac:dyDescent="0.25">
      <c r="A29" s="552" t="s">
        <v>100</v>
      </c>
      <c r="B29" s="553"/>
      <c r="C29" s="553"/>
      <c r="D29" s="553"/>
      <c r="E29" s="553"/>
      <c r="F29" s="553"/>
      <c r="G29" s="553"/>
      <c r="H29" s="553"/>
      <c r="I29" s="553"/>
      <c r="J29" s="553"/>
      <c r="K29" s="553"/>
      <c r="L29" s="553"/>
      <c r="M29" s="554"/>
    </row>
    <row r="30" spans="1:13" x14ac:dyDescent="0.25">
      <c r="A30" s="406" t="s">
        <v>101</v>
      </c>
      <c r="B30" s="60">
        <v>6417.0810000000001</v>
      </c>
      <c r="C30" s="60">
        <v>6485.0430000000006</v>
      </c>
      <c r="D30" s="60">
        <v>5771.2179999999998</v>
      </c>
      <c r="E30" s="60">
        <v>7859.6729999999998</v>
      </c>
      <c r="F30" s="60">
        <v>8787.8580000000002</v>
      </c>
      <c r="G30" s="60">
        <v>35320.873</v>
      </c>
      <c r="H30" s="60">
        <v>82.876489501087775</v>
      </c>
      <c r="I30" s="60">
        <v>80.710564376547083</v>
      </c>
      <c r="J30" s="60">
        <v>80.209835792165549</v>
      </c>
      <c r="K30" s="60">
        <v>80.383321669084921</v>
      </c>
      <c r="L30" s="60">
        <v>78.039333951761535</v>
      </c>
      <c r="M30" s="420">
        <v>80.253591901349424</v>
      </c>
    </row>
    <row r="31" spans="1:13" x14ac:dyDescent="0.25">
      <c r="A31" s="407" t="s">
        <v>102</v>
      </c>
      <c r="B31" s="421">
        <v>1325.864</v>
      </c>
      <c r="C31" s="421">
        <v>1549.894</v>
      </c>
      <c r="D31" s="421">
        <v>1423.932</v>
      </c>
      <c r="E31" s="421">
        <v>1918.068</v>
      </c>
      <c r="F31" s="421">
        <v>2472.9479999999999</v>
      </c>
      <c r="G31" s="421">
        <v>8690.7060000000001</v>
      </c>
      <c r="H31" s="421">
        <v>17.123510498912236</v>
      </c>
      <c r="I31" s="421">
        <v>19.289435623452928</v>
      </c>
      <c r="J31" s="421">
        <v>19.790164207834444</v>
      </c>
      <c r="K31" s="421">
        <v>19.616678330915086</v>
      </c>
      <c r="L31" s="421">
        <v>21.960666048238465</v>
      </c>
      <c r="M31" s="422">
        <v>19.746408098650587</v>
      </c>
    </row>
    <row r="33" spans="1:1" x14ac:dyDescent="0.25">
      <c r="A33" s="63" t="s">
        <v>103</v>
      </c>
    </row>
    <row r="34" spans="1:1" x14ac:dyDescent="0.25">
      <c r="A34" t="s">
        <v>119</v>
      </c>
    </row>
  </sheetData>
  <mergeCells count="7">
    <mergeCell ref="A22:M22"/>
    <mergeCell ref="A29:M29"/>
    <mergeCell ref="A5:A6"/>
    <mergeCell ref="B5:G5"/>
    <mergeCell ref="H5:M5"/>
    <mergeCell ref="A8:M8"/>
    <mergeCell ref="A16:M16"/>
  </mergeCells>
  <hyperlinks>
    <hyperlink ref="A2" location="'Appendix Table Menu'!A1" display="'Appendix Table Menu'!A1" xr:uid="{287A64DE-CF03-4E74-9A05-73EFDDA6B32A}"/>
  </hyperlinks>
  <pageMargins left="0.7" right="0.7" top="0.75" bottom="0.75" header="0.3" footer="0.3"/>
  <pageSetup orientation="portrait" horizontalDpi="4294967293"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896CA-63BC-47C8-A592-30FC1C639CD0}">
  <sheetPr>
    <tabColor rgb="FFC65911"/>
  </sheetPr>
  <dimension ref="A1:K110"/>
  <sheetViews>
    <sheetView workbookViewId="0">
      <selection activeCell="M5" sqref="M5"/>
    </sheetView>
  </sheetViews>
  <sheetFormatPr defaultRowHeight="15" x14ac:dyDescent="0.25"/>
  <cols>
    <col min="1" max="1" width="48.42578125" customWidth="1"/>
    <col min="2" max="3" width="9.85546875" customWidth="1"/>
    <col min="4" max="4" width="9.85546875" bestFit="1" customWidth="1"/>
    <col min="5" max="6" width="11.42578125" bestFit="1" customWidth="1"/>
  </cols>
  <sheetData>
    <row r="1" spans="1:11" ht="21" x14ac:dyDescent="0.35">
      <c r="A1" s="716" t="s">
        <v>545</v>
      </c>
      <c r="B1" s="716"/>
      <c r="C1" s="716"/>
      <c r="D1" s="716"/>
      <c r="E1" s="716"/>
      <c r="F1" s="716"/>
      <c r="G1" s="716"/>
      <c r="H1" s="716"/>
      <c r="I1" s="243"/>
      <c r="J1" s="243"/>
      <c r="K1" s="243"/>
    </row>
    <row r="2" spans="1:11" x14ac:dyDescent="0.25">
      <c r="A2" s="370" t="s">
        <v>71</v>
      </c>
      <c r="B2" s="243"/>
      <c r="C2" s="243"/>
      <c r="D2" s="243"/>
      <c r="E2" s="243"/>
      <c r="F2" s="243"/>
      <c r="G2" s="243"/>
      <c r="H2" s="243"/>
      <c r="I2" s="243"/>
      <c r="J2" s="243"/>
      <c r="K2" s="243"/>
    </row>
    <row r="3" spans="1:11" x14ac:dyDescent="0.25">
      <c r="A3" s="244"/>
      <c r="B3" s="243"/>
      <c r="C3" s="243"/>
      <c r="D3" s="243"/>
      <c r="E3" s="243"/>
      <c r="F3" s="243"/>
      <c r="G3" s="243"/>
      <c r="H3" s="243"/>
      <c r="I3" s="243"/>
      <c r="J3" s="243"/>
      <c r="K3" s="243"/>
    </row>
    <row r="4" spans="1:11" ht="15.75" thickBot="1" x14ac:dyDescent="0.3">
      <c r="A4" s="243" t="s">
        <v>411</v>
      </c>
      <c r="B4" s="243"/>
      <c r="C4" s="243"/>
      <c r="D4" s="243"/>
      <c r="E4" s="243"/>
      <c r="F4" s="243"/>
      <c r="G4" s="243"/>
      <c r="H4" s="243"/>
      <c r="I4" s="243"/>
      <c r="J4" s="243"/>
      <c r="K4" s="243"/>
    </row>
    <row r="5" spans="1:11" x14ac:dyDescent="0.25">
      <c r="A5" s="717" t="s">
        <v>191</v>
      </c>
      <c r="B5" s="719">
        <v>2009</v>
      </c>
      <c r="C5" s="720"/>
      <c r="D5" s="720"/>
      <c r="E5" s="720"/>
      <c r="F5" s="721"/>
      <c r="G5" s="720">
        <v>2019</v>
      </c>
      <c r="H5" s="720"/>
      <c r="I5" s="720"/>
      <c r="J5" s="720"/>
      <c r="K5" s="722"/>
    </row>
    <row r="6" spans="1:11" ht="39.6" customHeight="1" thickBot="1" x14ac:dyDescent="0.3">
      <c r="A6" s="718"/>
      <c r="B6" s="271" t="s">
        <v>200</v>
      </c>
      <c r="C6" s="272" t="s">
        <v>401</v>
      </c>
      <c r="D6" s="273" t="s">
        <v>402</v>
      </c>
      <c r="E6" s="273" t="s">
        <v>413</v>
      </c>
      <c r="F6" s="274" t="s">
        <v>204</v>
      </c>
      <c r="G6" s="275" t="s">
        <v>200</v>
      </c>
      <c r="H6" s="272" t="s">
        <v>401</v>
      </c>
      <c r="I6" s="273" t="s">
        <v>402</v>
      </c>
      <c r="J6" s="273" t="s">
        <v>413</v>
      </c>
      <c r="K6" s="292" t="s">
        <v>204</v>
      </c>
    </row>
    <row r="7" spans="1:11" x14ac:dyDescent="0.25">
      <c r="A7" s="245" t="s">
        <v>316</v>
      </c>
      <c r="B7" s="507">
        <v>12347</v>
      </c>
      <c r="C7" s="246">
        <v>7812.9369999999999</v>
      </c>
      <c r="D7" s="246">
        <v>7114.7219999999998</v>
      </c>
      <c r="E7" s="246">
        <v>7673.8069999999998</v>
      </c>
      <c r="F7" s="508">
        <v>5799.1040000000003</v>
      </c>
      <c r="G7" s="246">
        <v>9772.7430000000004</v>
      </c>
      <c r="H7" s="246">
        <v>7597</v>
      </c>
      <c r="I7" s="246">
        <v>7051</v>
      </c>
      <c r="J7" s="246">
        <v>8803</v>
      </c>
      <c r="K7" s="287">
        <v>12114</v>
      </c>
    </row>
    <row r="8" spans="1:11" x14ac:dyDescent="0.25">
      <c r="A8" s="247" t="s">
        <v>546</v>
      </c>
      <c r="B8" s="509">
        <v>36.503999999999998</v>
      </c>
      <c r="C8" s="510">
        <v>28.734999999999999</v>
      </c>
      <c r="D8" s="511">
        <v>19.635999999999999</v>
      </c>
      <c r="E8" s="511">
        <v>7.8559999999999999</v>
      </c>
      <c r="F8" s="512">
        <v>2.9289999999999998</v>
      </c>
      <c r="G8" s="250">
        <v>29.59</v>
      </c>
      <c r="H8" s="248">
        <v>36.4</v>
      </c>
      <c r="I8" s="249">
        <v>15.4</v>
      </c>
      <c r="J8" s="249">
        <v>11.6</v>
      </c>
      <c r="K8" s="288">
        <v>4.0999999999999996</v>
      </c>
    </row>
    <row r="9" spans="1:11" x14ac:dyDescent="0.25">
      <c r="A9" s="247" t="s">
        <v>547</v>
      </c>
      <c r="B9" s="509">
        <v>30.071535000000001</v>
      </c>
      <c r="C9" s="513">
        <v>28.633638999999999</v>
      </c>
      <c r="D9" s="514">
        <v>30.901186000000003</v>
      </c>
      <c r="E9" s="514">
        <v>18.974292000000002</v>
      </c>
      <c r="F9" s="512">
        <v>8.1813640000000003</v>
      </c>
      <c r="G9" s="250">
        <v>19.096146009999998</v>
      </c>
      <c r="H9" s="251">
        <v>25.4</v>
      </c>
      <c r="I9" s="250">
        <v>38.200000000000003</v>
      </c>
      <c r="J9" s="250">
        <v>31.8</v>
      </c>
      <c r="K9" s="288">
        <v>24.8</v>
      </c>
    </row>
    <row r="10" spans="1:11" x14ac:dyDescent="0.25">
      <c r="A10" s="247" t="s">
        <v>548</v>
      </c>
      <c r="B10" s="509">
        <v>33.918599999999998</v>
      </c>
      <c r="C10" s="513">
        <v>34.201949999999997</v>
      </c>
      <c r="D10" s="514">
        <v>21.421299999999999</v>
      </c>
      <c r="E10" s="514">
        <v>20.55</v>
      </c>
      <c r="F10" s="512">
        <v>4.7809999999999997</v>
      </c>
      <c r="G10" s="250">
        <v>26.464100049999999</v>
      </c>
      <c r="H10" s="251">
        <v>30.4</v>
      </c>
      <c r="I10" s="250">
        <v>24.9</v>
      </c>
      <c r="J10" s="250">
        <v>26</v>
      </c>
      <c r="K10" s="288">
        <v>11.4</v>
      </c>
    </row>
    <row r="11" spans="1:11" x14ac:dyDescent="0.25">
      <c r="A11" s="247" t="s">
        <v>549</v>
      </c>
      <c r="B11" s="509">
        <v>18.791</v>
      </c>
      <c r="C11" s="513">
        <v>20.475000000000001</v>
      </c>
      <c r="D11" s="514">
        <v>23.483000000000001</v>
      </c>
      <c r="E11" s="514">
        <v>18.971</v>
      </c>
      <c r="F11" s="512">
        <v>6.2119999999999997</v>
      </c>
      <c r="G11" s="250">
        <v>17.123999999999999</v>
      </c>
      <c r="H11" s="251">
        <v>18</v>
      </c>
      <c r="I11" s="250">
        <v>27.1</v>
      </c>
      <c r="J11" s="250">
        <v>26.1</v>
      </c>
      <c r="K11" s="288">
        <v>17.3</v>
      </c>
    </row>
    <row r="12" spans="1:11" x14ac:dyDescent="0.25">
      <c r="A12" s="247" t="s">
        <v>550</v>
      </c>
      <c r="B12" s="509">
        <v>120.4876</v>
      </c>
      <c r="C12" s="513">
        <v>160.3314</v>
      </c>
      <c r="D12" s="514">
        <v>192.37039999999999</v>
      </c>
      <c r="E12" s="514">
        <v>160.84529999999998</v>
      </c>
      <c r="F12" s="512">
        <v>45.574331000000001</v>
      </c>
      <c r="G12" s="250">
        <v>100.2186598</v>
      </c>
      <c r="H12" s="251">
        <v>98.8</v>
      </c>
      <c r="I12" s="250">
        <v>174.2</v>
      </c>
      <c r="J12" s="250">
        <v>252</v>
      </c>
      <c r="K12" s="288">
        <v>197.4</v>
      </c>
    </row>
    <row r="13" spans="1:11" x14ac:dyDescent="0.25">
      <c r="A13" s="247" t="s">
        <v>551</v>
      </c>
      <c r="B13" s="509">
        <v>36.845271000000004</v>
      </c>
      <c r="C13" s="513">
        <v>16.485133999999999</v>
      </c>
      <c r="D13" s="514">
        <v>7.8470690000000003</v>
      </c>
      <c r="E13" s="514">
        <v>4.5161559999999996</v>
      </c>
      <c r="F13" s="512">
        <v>0.63669399999999998</v>
      </c>
      <c r="G13" s="250">
        <v>22.504287900000001</v>
      </c>
      <c r="H13" s="251">
        <v>20.2</v>
      </c>
      <c r="I13" s="250">
        <v>16.3</v>
      </c>
      <c r="J13" s="250">
        <v>9.1</v>
      </c>
      <c r="K13" s="288">
        <v>3.8</v>
      </c>
    </row>
    <row r="14" spans="1:11" x14ac:dyDescent="0.25">
      <c r="A14" s="247" t="s">
        <v>552</v>
      </c>
      <c r="B14" s="509">
        <v>34.602879999999999</v>
      </c>
      <c r="C14" s="513">
        <v>76.411100000000005</v>
      </c>
      <c r="D14" s="514">
        <v>72.61242</v>
      </c>
      <c r="E14" s="514">
        <v>63.903349999999996</v>
      </c>
      <c r="F14" s="512">
        <v>23.637720000000002</v>
      </c>
      <c r="G14" s="250">
        <v>23.363667970000002</v>
      </c>
      <c r="H14" s="251">
        <v>25.3</v>
      </c>
      <c r="I14" s="250">
        <v>62.6</v>
      </c>
      <c r="J14" s="250">
        <v>127.3</v>
      </c>
      <c r="K14" s="288">
        <v>129.80000000000001</v>
      </c>
    </row>
    <row r="15" spans="1:11" x14ac:dyDescent="0.25">
      <c r="A15" s="247" t="s">
        <v>553</v>
      </c>
      <c r="B15" s="509">
        <v>22.827000000000002</v>
      </c>
      <c r="C15" s="513">
        <v>28.338999999999999</v>
      </c>
      <c r="D15" s="514">
        <v>22.285</v>
      </c>
      <c r="E15" s="514">
        <v>19.306999999999999</v>
      </c>
      <c r="F15" s="512">
        <v>8.4640000000000004</v>
      </c>
      <c r="G15" s="250">
        <v>23.091999999999999</v>
      </c>
      <c r="H15" s="251">
        <v>33.700000000000003</v>
      </c>
      <c r="I15" s="250">
        <v>24.8</v>
      </c>
      <c r="J15" s="250">
        <v>22.2</v>
      </c>
      <c r="K15" s="288">
        <v>13.9</v>
      </c>
    </row>
    <row r="16" spans="1:11" x14ac:dyDescent="0.25">
      <c r="A16" s="247" t="s">
        <v>554</v>
      </c>
      <c r="B16" s="509">
        <v>58.199323999999997</v>
      </c>
      <c r="C16" s="513">
        <v>46.980400000000003</v>
      </c>
      <c r="D16" s="514">
        <v>78.183263999999994</v>
      </c>
      <c r="E16" s="514">
        <v>96.473364000000004</v>
      </c>
      <c r="F16" s="512">
        <v>64.028512000000006</v>
      </c>
      <c r="G16" s="250">
        <v>46.54991107</v>
      </c>
      <c r="H16" s="251">
        <v>29.8</v>
      </c>
      <c r="I16" s="250">
        <v>67.099999999999994</v>
      </c>
      <c r="J16" s="250">
        <v>105.3</v>
      </c>
      <c r="K16" s="288">
        <v>130</v>
      </c>
    </row>
    <row r="17" spans="1:11" x14ac:dyDescent="0.25">
      <c r="A17" s="247" t="s">
        <v>555</v>
      </c>
      <c r="B17" s="509">
        <v>33.972999999999999</v>
      </c>
      <c r="C17" s="513">
        <v>27.276</v>
      </c>
      <c r="D17" s="514">
        <v>17.366</v>
      </c>
      <c r="E17" s="514">
        <v>10.606</v>
      </c>
      <c r="F17" s="512">
        <v>7.2949999999999999</v>
      </c>
      <c r="G17" s="250">
        <v>23.007000000000001</v>
      </c>
      <c r="H17" s="251">
        <v>27.8</v>
      </c>
      <c r="I17" s="250">
        <v>20</v>
      </c>
      <c r="J17" s="250">
        <v>17.600000000000001</v>
      </c>
      <c r="K17" s="288">
        <v>6.5</v>
      </c>
    </row>
    <row r="18" spans="1:11" x14ac:dyDescent="0.25">
      <c r="A18" s="247" t="s">
        <v>556</v>
      </c>
      <c r="B18" s="509">
        <v>69.997776999999999</v>
      </c>
      <c r="C18" s="513">
        <v>34.816188000000004</v>
      </c>
      <c r="D18" s="514">
        <v>20.673352999999999</v>
      </c>
      <c r="E18" s="514">
        <v>9.4566579999999991</v>
      </c>
      <c r="F18" s="512">
        <v>5.6641469999999998</v>
      </c>
      <c r="G18" s="250">
        <v>61.444449110000001</v>
      </c>
      <c r="H18" s="251">
        <v>38.6</v>
      </c>
      <c r="I18" s="250">
        <v>23.3</v>
      </c>
      <c r="J18" s="250">
        <v>19.899999999999999</v>
      </c>
      <c r="K18" s="288">
        <v>10.7</v>
      </c>
    </row>
    <row r="19" spans="1:11" x14ac:dyDescent="0.25">
      <c r="A19" s="247" t="s">
        <v>557</v>
      </c>
      <c r="B19" s="509">
        <v>14.987247999999999</v>
      </c>
      <c r="C19" s="513">
        <v>21.266455999999998</v>
      </c>
      <c r="D19" s="514">
        <v>17.770996</v>
      </c>
      <c r="E19" s="514">
        <v>12.145783999999999</v>
      </c>
      <c r="F19" s="512">
        <v>2.9937800000000001</v>
      </c>
      <c r="G19" s="250">
        <v>12.36184398</v>
      </c>
      <c r="H19" s="251">
        <v>13.2</v>
      </c>
      <c r="I19" s="250">
        <v>18.3</v>
      </c>
      <c r="J19" s="250">
        <v>18.5</v>
      </c>
      <c r="K19" s="288">
        <v>15.2</v>
      </c>
    </row>
    <row r="20" spans="1:11" x14ac:dyDescent="0.25">
      <c r="A20" s="247" t="s">
        <v>558</v>
      </c>
      <c r="B20" s="509">
        <v>119.38419999999999</v>
      </c>
      <c r="C20" s="513">
        <v>39.516703999999997</v>
      </c>
      <c r="D20" s="514">
        <v>92.511576000000005</v>
      </c>
      <c r="E20" s="514">
        <v>191.7689</v>
      </c>
      <c r="F20" s="512">
        <v>203.20770000000002</v>
      </c>
      <c r="G20" s="250">
        <v>111.91148099999999</v>
      </c>
      <c r="H20" s="251">
        <v>34.799999999999997</v>
      </c>
      <c r="I20" s="250">
        <v>48.1</v>
      </c>
      <c r="J20" s="250">
        <v>130.9</v>
      </c>
      <c r="K20" s="288">
        <v>397.7</v>
      </c>
    </row>
    <row r="21" spans="1:11" x14ac:dyDescent="0.25">
      <c r="A21" s="247" t="s">
        <v>559</v>
      </c>
      <c r="B21" s="509">
        <v>15.39</v>
      </c>
      <c r="C21" s="513">
        <v>7.234</v>
      </c>
      <c r="D21" s="514">
        <v>16.637</v>
      </c>
      <c r="E21" s="514">
        <v>29.125</v>
      </c>
      <c r="F21" s="512">
        <v>34.941000000000003</v>
      </c>
      <c r="G21" s="250">
        <v>19.579999999999998</v>
      </c>
      <c r="H21" s="251">
        <v>7.1</v>
      </c>
      <c r="I21" s="250">
        <v>10.8</v>
      </c>
      <c r="J21" s="250">
        <v>22.6</v>
      </c>
      <c r="K21" s="288">
        <v>62.2</v>
      </c>
    </row>
    <row r="22" spans="1:11" x14ac:dyDescent="0.25">
      <c r="A22" s="247" t="s">
        <v>560</v>
      </c>
      <c r="B22" s="509">
        <v>88.424999999999997</v>
      </c>
      <c r="C22" s="513">
        <v>46.771999999999998</v>
      </c>
      <c r="D22" s="514">
        <v>17.253</v>
      </c>
      <c r="E22" s="514">
        <v>11.534000000000001</v>
      </c>
      <c r="F22" s="512">
        <v>3.8140000000000001</v>
      </c>
      <c r="G22" s="250">
        <v>55.018999999999998</v>
      </c>
      <c r="H22" s="251">
        <v>47.4</v>
      </c>
      <c r="I22" s="250">
        <v>36</v>
      </c>
      <c r="J22" s="250">
        <v>21.8</v>
      </c>
      <c r="K22" s="288">
        <v>8.8000000000000007</v>
      </c>
    </row>
    <row r="23" spans="1:11" x14ac:dyDescent="0.25">
      <c r="A23" s="247" t="s">
        <v>561</v>
      </c>
      <c r="B23" s="509">
        <v>12.528</v>
      </c>
      <c r="C23" s="513">
        <v>15.943</v>
      </c>
      <c r="D23" s="514">
        <v>23.620999999999999</v>
      </c>
      <c r="E23" s="514">
        <v>16.231999999999999</v>
      </c>
      <c r="F23" s="512">
        <v>8.2829999999999995</v>
      </c>
      <c r="G23" s="250">
        <v>4.9969999999999999</v>
      </c>
      <c r="H23" s="251">
        <v>10</v>
      </c>
      <c r="I23" s="250">
        <v>15.5</v>
      </c>
      <c r="J23" s="250">
        <v>24.2</v>
      </c>
      <c r="K23" s="288">
        <v>22.3</v>
      </c>
    </row>
    <row r="24" spans="1:11" x14ac:dyDescent="0.25">
      <c r="A24" s="247" t="s">
        <v>562</v>
      </c>
      <c r="B24" s="509">
        <v>21.485486000000002</v>
      </c>
      <c r="C24" s="513">
        <v>22.940083999999999</v>
      </c>
      <c r="D24" s="514">
        <v>22.782349999999997</v>
      </c>
      <c r="E24" s="514">
        <v>17.922751999999999</v>
      </c>
      <c r="F24" s="512">
        <v>10.046709999999999</v>
      </c>
      <c r="G24" s="250">
        <v>12.558</v>
      </c>
      <c r="H24" s="251">
        <v>16.399999999999999</v>
      </c>
      <c r="I24" s="250">
        <v>22</v>
      </c>
      <c r="J24" s="250">
        <v>25.9</v>
      </c>
      <c r="K24" s="288">
        <v>30.3</v>
      </c>
    </row>
    <row r="25" spans="1:11" x14ac:dyDescent="0.25">
      <c r="A25" s="247" t="s">
        <v>563</v>
      </c>
      <c r="B25" s="509">
        <v>94.179164999999998</v>
      </c>
      <c r="C25" s="513">
        <v>84.16226300000001</v>
      </c>
      <c r="D25" s="514">
        <v>56.406904000000004</v>
      </c>
      <c r="E25" s="514">
        <v>41.388428999999995</v>
      </c>
      <c r="F25" s="512">
        <v>12.973062000000001</v>
      </c>
      <c r="G25" s="250">
        <v>67.897997349999997</v>
      </c>
      <c r="H25" s="251">
        <v>65.099999999999994</v>
      </c>
      <c r="I25" s="250">
        <v>71.5</v>
      </c>
      <c r="J25" s="250">
        <v>88.5</v>
      </c>
      <c r="K25" s="288">
        <v>62.8</v>
      </c>
    </row>
    <row r="26" spans="1:11" x14ac:dyDescent="0.25">
      <c r="A26" s="247" t="s">
        <v>564</v>
      </c>
      <c r="B26" s="509">
        <v>36.698449999999994</v>
      </c>
      <c r="C26" s="513">
        <v>14.579592</v>
      </c>
      <c r="D26" s="514">
        <v>8.6047090000000015</v>
      </c>
      <c r="E26" s="514">
        <v>4.7661040000000003</v>
      </c>
      <c r="F26" s="512">
        <v>1.898798</v>
      </c>
      <c r="G26" s="250">
        <v>23.903483909999999</v>
      </c>
      <c r="H26" s="251">
        <v>24.6</v>
      </c>
      <c r="I26" s="250">
        <v>13.8</v>
      </c>
      <c r="J26" s="250">
        <v>9.3000000000000007</v>
      </c>
      <c r="K26" s="288">
        <v>4.4000000000000004</v>
      </c>
    </row>
    <row r="27" spans="1:11" x14ac:dyDescent="0.25">
      <c r="A27" s="247" t="s">
        <v>565</v>
      </c>
      <c r="B27" s="509">
        <v>196.05699999999999</v>
      </c>
      <c r="C27" s="513">
        <v>227.95060000000001</v>
      </c>
      <c r="D27" s="514">
        <v>322.43890000000005</v>
      </c>
      <c r="E27" s="514">
        <v>281.42970000000003</v>
      </c>
      <c r="F27" s="512">
        <v>175.79770000000002</v>
      </c>
      <c r="G27" s="250">
        <v>176.25911400000001</v>
      </c>
      <c r="H27" s="251">
        <v>190.3</v>
      </c>
      <c r="I27" s="250">
        <v>280.2</v>
      </c>
      <c r="J27" s="250">
        <v>304.10000000000002</v>
      </c>
      <c r="K27" s="288">
        <v>336</v>
      </c>
    </row>
    <row r="28" spans="1:11" x14ac:dyDescent="0.25">
      <c r="A28" s="247" t="s">
        <v>566</v>
      </c>
      <c r="B28" s="509">
        <v>131.3124</v>
      </c>
      <c r="C28" s="513">
        <v>75.938092999999995</v>
      </c>
      <c r="D28" s="514">
        <v>43.715592999999998</v>
      </c>
      <c r="E28" s="514">
        <v>24.030322999999999</v>
      </c>
      <c r="F28" s="512">
        <v>11.270382999999999</v>
      </c>
      <c r="G28" s="250">
        <v>92.285830020000006</v>
      </c>
      <c r="H28" s="251">
        <v>91.3</v>
      </c>
      <c r="I28" s="250">
        <v>49.6</v>
      </c>
      <c r="J28" s="250">
        <v>37.5</v>
      </c>
      <c r="K28" s="288">
        <v>22.9</v>
      </c>
    </row>
    <row r="29" spans="1:11" x14ac:dyDescent="0.25">
      <c r="A29" s="247" t="s">
        <v>567</v>
      </c>
      <c r="B29" s="509">
        <v>125.08799999999999</v>
      </c>
      <c r="C29" s="513">
        <v>89.293999999999997</v>
      </c>
      <c r="D29" s="514">
        <v>50.588000000000001</v>
      </c>
      <c r="E29" s="514">
        <v>26.419</v>
      </c>
      <c r="F29" s="512">
        <v>8.9280000000000008</v>
      </c>
      <c r="G29" s="250">
        <v>105.203</v>
      </c>
      <c r="H29" s="251">
        <v>99.5</v>
      </c>
      <c r="I29" s="250">
        <v>61.8</v>
      </c>
      <c r="J29" s="250">
        <v>35.799999999999997</v>
      </c>
      <c r="K29" s="288">
        <v>21.2</v>
      </c>
    </row>
    <row r="30" spans="1:11" x14ac:dyDescent="0.25">
      <c r="A30" s="247" t="s">
        <v>568</v>
      </c>
      <c r="B30" s="509">
        <v>20.188359999999999</v>
      </c>
      <c r="C30" s="513">
        <v>22.394639999999999</v>
      </c>
      <c r="D30" s="514">
        <v>18.144169999999999</v>
      </c>
      <c r="E30" s="514">
        <v>18.448404999999998</v>
      </c>
      <c r="F30" s="512">
        <v>6.016985</v>
      </c>
      <c r="G30" s="250">
        <v>8.7520000000000007</v>
      </c>
      <c r="H30" s="251">
        <v>11.8</v>
      </c>
      <c r="I30" s="250">
        <v>19.2</v>
      </c>
      <c r="J30" s="250">
        <v>27.8</v>
      </c>
      <c r="K30" s="288">
        <v>33.1</v>
      </c>
    </row>
    <row r="31" spans="1:11" x14ac:dyDescent="0.25">
      <c r="A31" s="247" t="s">
        <v>569</v>
      </c>
      <c r="B31" s="509">
        <v>38.698627999999999</v>
      </c>
      <c r="C31" s="513">
        <v>26.791702000000001</v>
      </c>
      <c r="D31" s="514">
        <v>16.720826000000002</v>
      </c>
      <c r="E31" s="514">
        <v>8.5594450000000002</v>
      </c>
      <c r="F31" s="512">
        <v>3.444537</v>
      </c>
      <c r="G31" s="250">
        <v>30.542999999999999</v>
      </c>
      <c r="H31" s="251">
        <v>30.2</v>
      </c>
      <c r="I31" s="250">
        <v>21.7</v>
      </c>
      <c r="J31" s="250">
        <v>15.3</v>
      </c>
      <c r="K31" s="288">
        <v>6.1</v>
      </c>
    </row>
    <row r="32" spans="1:11" x14ac:dyDescent="0.25">
      <c r="A32" s="247" t="s">
        <v>570</v>
      </c>
      <c r="B32" s="509">
        <v>109.3028</v>
      </c>
      <c r="C32" s="513">
        <v>92.835551999999993</v>
      </c>
      <c r="D32" s="514">
        <v>49.000173000000004</v>
      </c>
      <c r="E32" s="514">
        <v>30.867778999999999</v>
      </c>
      <c r="F32" s="512">
        <v>9.0901969999999999</v>
      </c>
      <c r="G32" s="250">
        <v>69.088314920000002</v>
      </c>
      <c r="H32" s="251">
        <v>86.5</v>
      </c>
      <c r="I32" s="250">
        <v>81</v>
      </c>
      <c r="J32" s="250">
        <v>59.9</v>
      </c>
      <c r="K32" s="288">
        <v>36.5</v>
      </c>
    </row>
    <row r="33" spans="1:11" x14ac:dyDescent="0.25">
      <c r="A33" s="247" t="s">
        <v>571</v>
      </c>
      <c r="B33" s="509">
        <v>212.91989999999998</v>
      </c>
      <c r="C33" s="513">
        <v>283.57799999999997</v>
      </c>
      <c r="D33" s="514">
        <v>218.7406</v>
      </c>
      <c r="E33" s="514">
        <v>161.32829999999998</v>
      </c>
      <c r="F33" s="512">
        <v>65.441870000000009</v>
      </c>
      <c r="G33" s="250">
        <v>82.819690019999996</v>
      </c>
      <c r="H33" s="251">
        <v>168.4</v>
      </c>
      <c r="I33" s="250">
        <v>278.7</v>
      </c>
      <c r="J33" s="250">
        <v>335.2</v>
      </c>
      <c r="K33" s="288">
        <v>310.7</v>
      </c>
    </row>
    <row r="34" spans="1:11" x14ac:dyDescent="0.25">
      <c r="A34" s="247" t="s">
        <v>572</v>
      </c>
      <c r="B34" s="509">
        <v>63.981791999999999</v>
      </c>
      <c r="C34" s="513">
        <v>28.782147999999999</v>
      </c>
      <c r="D34" s="514">
        <v>18.55688</v>
      </c>
      <c r="E34" s="514">
        <v>7.3355079999999999</v>
      </c>
      <c r="F34" s="512">
        <v>3.4682559999999998</v>
      </c>
      <c r="G34" s="250">
        <v>47.192</v>
      </c>
      <c r="H34" s="251">
        <v>42.6</v>
      </c>
      <c r="I34" s="250">
        <v>20.5</v>
      </c>
      <c r="J34" s="250">
        <v>9.1999999999999993</v>
      </c>
      <c r="K34" s="288">
        <v>5.0999999999999996</v>
      </c>
    </row>
    <row r="35" spans="1:11" x14ac:dyDescent="0.25">
      <c r="A35" s="247" t="s">
        <v>573</v>
      </c>
      <c r="B35" s="509">
        <v>15.205045999999999</v>
      </c>
      <c r="C35" s="513">
        <v>14.355038</v>
      </c>
      <c r="D35" s="514">
        <v>17.745930000000001</v>
      </c>
      <c r="E35" s="514">
        <v>11.564993000000001</v>
      </c>
      <c r="F35" s="512">
        <v>3.772675</v>
      </c>
      <c r="G35" s="250">
        <v>11.625999999999999</v>
      </c>
      <c r="H35" s="251">
        <v>10.4</v>
      </c>
      <c r="I35" s="250">
        <v>17.7</v>
      </c>
      <c r="J35" s="250">
        <v>21.6</v>
      </c>
      <c r="K35" s="288">
        <v>13.7</v>
      </c>
    </row>
    <row r="36" spans="1:11" x14ac:dyDescent="0.25">
      <c r="A36" s="247" t="s">
        <v>574</v>
      </c>
      <c r="B36" s="509">
        <v>53.111981</v>
      </c>
      <c r="C36" s="513">
        <v>91.175545999999997</v>
      </c>
      <c r="D36" s="514">
        <v>90.588827000000009</v>
      </c>
      <c r="E36" s="514">
        <v>81.924999</v>
      </c>
      <c r="F36" s="512">
        <v>44.072955999999998</v>
      </c>
      <c r="G36" s="250">
        <v>28.339835010000002</v>
      </c>
      <c r="H36" s="251">
        <v>15.1</v>
      </c>
      <c r="I36" s="250">
        <v>42.8</v>
      </c>
      <c r="J36" s="250">
        <v>117.1</v>
      </c>
      <c r="K36" s="288">
        <v>220.2</v>
      </c>
    </row>
    <row r="37" spans="1:11" x14ac:dyDescent="0.25">
      <c r="A37" s="247" t="s">
        <v>575</v>
      </c>
      <c r="B37" s="509">
        <v>20.449000999999999</v>
      </c>
      <c r="C37" s="513">
        <v>27.952556000000001</v>
      </c>
      <c r="D37" s="514">
        <v>14.928280000000001</v>
      </c>
      <c r="E37" s="514">
        <v>7.2373019999999997</v>
      </c>
      <c r="F37" s="512">
        <v>2.2512370000000002</v>
      </c>
      <c r="G37" s="250">
        <v>11.61652005</v>
      </c>
      <c r="H37" s="251">
        <v>25.4</v>
      </c>
      <c r="I37" s="250">
        <v>23</v>
      </c>
      <c r="J37" s="250">
        <v>16.5</v>
      </c>
      <c r="K37" s="288">
        <v>11.2</v>
      </c>
    </row>
    <row r="38" spans="1:11" x14ac:dyDescent="0.25">
      <c r="A38" s="247" t="s">
        <v>576</v>
      </c>
      <c r="B38" s="509">
        <v>155.28</v>
      </c>
      <c r="C38" s="513">
        <v>151.191</v>
      </c>
      <c r="D38" s="514">
        <v>114.249</v>
      </c>
      <c r="E38" s="514">
        <v>58.92</v>
      </c>
      <c r="F38" s="512">
        <v>28.986999999999998</v>
      </c>
      <c r="G38" s="250">
        <v>117.42791389999999</v>
      </c>
      <c r="H38" s="251">
        <v>150.1</v>
      </c>
      <c r="I38" s="250">
        <v>126.1</v>
      </c>
      <c r="J38" s="250">
        <v>88.8</v>
      </c>
      <c r="K38" s="288">
        <v>60</v>
      </c>
    </row>
    <row r="39" spans="1:11" x14ac:dyDescent="0.25">
      <c r="A39" s="247" t="s">
        <v>577</v>
      </c>
      <c r="B39" s="509">
        <v>24.051514000000001</v>
      </c>
      <c r="C39" s="513">
        <v>20.78266</v>
      </c>
      <c r="D39" s="514">
        <v>19.32085</v>
      </c>
      <c r="E39" s="514">
        <v>11.256506</v>
      </c>
      <c r="F39" s="512">
        <v>4.0582579999999995</v>
      </c>
      <c r="G39" s="250">
        <v>18.01654211</v>
      </c>
      <c r="H39" s="251">
        <v>16.899999999999999</v>
      </c>
      <c r="I39" s="250">
        <v>19.899999999999999</v>
      </c>
      <c r="J39" s="250">
        <v>22.2</v>
      </c>
      <c r="K39" s="288">
        <v>15.8</v>
      </c>
    </row>
    <row r="40" spans="1:11" x14ac:dyDescent="0.25">
      <c r="A40" s="247" t="s">
        <v>578</v>
      </c>
      <c r="B40" s="509">
        <v>48.609048000000001</v>
      </c>
      <c r="C40" s="513">
        <v>22.652376</v>
      </c>
      <c r="D40" s="514">
        <v>14.582319999999999</v>
      </c>
      <c r="E40" s="514">
        <v>9.0006079999999997</v>
      </c>
      <c r="F40" s="512">
        <v>1.292</v>
      </c>
      <c r="G40" s="250">
        <v>35.655816010000002</v>
      </c>
      <c r="H40" s="251">
        <v>35.5</v>
      </c>
      <c r="I40" s="250">
        <v>22.3</v>
      </c>
      <c r="J40" s="250">
        <v>18.2</v>
      </c>
      <c r="K40" s="288">
        <v>6.1</v>
      </c>
    </row>
    <row r="41" spans="1:11" x14ac:dyDescent="0.25">
      <c r="A41" s="247" t="s">
        <v>579</v>
      </c>
      <c r="B41" s="509">
        <v>31.439095000000002</v>
      </c>
      <c r="C41" s="513">
        <v>31.649325000000001</v>
      </c>
      <c r="D41" s="514">
        <v>31.837289999999999</v>
      </c>
      <c r="E41" s="514">
        <v>28.146442999999998</v>
      </c>
      <c r="F41" s="512">
        <v>11.051669</v>
      </c>
      <c r="G41" s="250">
        <v>28.422000000000001</v>
      </c>
      <c r="H41" s="251">
        <v>32.9</v>
      </c>
      <c r="I41" s="250">
        <v>36.200000000000003</v>
      </c>
      <c r="J41" s="250">
        <v>31.7</v>
      </c>
      <c r="K41" s="288">
        <v>19.399999999999999</v>
      </c>
    </row>
    <row r="42" spans="1:11" x14ac:dyDescent="0.25">
      <c r="A42" s="247" t="s">
        <v>580</v>
      </c>
      <c r="B42" s="509">
        <v>29.983694</v>
      </c>
      <c r="C42" s="513">
        <v>33.492139000000002</v>
      </c>
      <c r="D42" s="514">
        <v>17.515746</v>
      </c>
      <c r="E42" s="514">
        <v>7.6387499999999999</v>
      </c>
      <c r="F42" s="512">
        <v>5.1798440000000001</v>
      </c>
      <c r="G42" s="250">
        <v>22.66286697</v>
      </c>
      <c r="H42" s="251">
        <v>26.6</v>
      </c>
      <c r="I42" s="250">
        <v>27.3</v>
      </c>
      <c r="J42" s="250">
        <v>23.3</v>
      </c>
      <c r="K42" s="288">
        <v>12.1</v>
      </c>
    </row>
    <row r="43" spans="1:11" x14ac:dyDescent="0.25">
      <c r="A43" s="247" t="s">
        <v>581</v>
      </c>
      <c r="B43" s="509">
        <v>50.541506999999996</v>
      </c>
      <c r="C43" s="513">
        <v>32.908242999999999</v>
      </c>
      <c r="D43" s="514">
        <v>14.914097999999999</v>
      </c>
      <c r="E43" s="514">
        <v>5.6744440000000003</v>
      </c>
      <c r="F43" s="512">
        <v>3.10643</v>
      </c>
      <c r="G43" s="250">
        <v>43.707831710000001</v>
      </c>
      <c r="H43" s="251">
        <v>31.6</v>
      </c>
      <c r="I43" s="250">
        <v>23.5</v>
      </c>
      <c r="J43" s="250">
        <v>11.3</v>
      </c>
      <c r="K43" s="288">
        <v>7.6</v>
      </c>
    </row>
    <row r="44" spans="1:11" x14ac:dyDescent="0.25">
      <c r="A44" s="247" t="s">
        <v>582</v>
      </c>
      <c r="B44" s="509">
        <v>52.773192000000002</v>
      </c>
      <c r="C44" s="513">
        <v>26.389144000000002</v>
      </c>
      <c r="D44" s="514">
        <v>13.533496</v>
      </c>
      <c r="E44" s="514">
        <v>5.1750559999999997</v>
      </c>
      <c r="F44" s="512">
        <v>2.6218000000000004</v>
      </c>
      <c r="G44" s="250">
        <v>37.149847960000002</v>
      </c>
      <c r="H44" s="251">
        <v>24.3</v>
      </c>
      <c r="I44" s="250">
        <v>16.2</v>
      </c>
      <c r="J44" s="250">
        <v>15.5</v>
      </c>
      <c r="K44" s="288">
        <v>9.6999999999999993</v>
      </c>
    </row>
    <row r="45" spans="1:11" x14ac:dyDescent="0.25">
      <c r="A45" s="247" t="s">
        <v>583</v>
      </c>
      <c r="B45" s="509">
        <v>21.719000000000001</v>
      </c>
      <c r="C45" s="513">
        <v>23.855</v>
      </c>
      <c r="D45" s="514">
        <v>15.914</v>
      </c>
      <c r="E45" s="514">
        <v>6.6660000000000004</v>
      </c>
      <c r="F45" s="512">
        <v>3.0529999999999999</v>
      </c>
      <c r="G45" s="250">
        <v>18.562999999999999</v>
      </c>
      <c r="H45" s="251">
        <v>18.5</v>
      </c>
      <c r="I45" s="250">
        <v>17</v>
      </c>
      <c r="J45" s="250">
        <v>12.8</v>
      </c>
      <c r="K45" s="288">
        <v>6.5</v>
      </c>
    </row>
    <row r="46" spans="1:11" x14ac:dyDescent="0.25">
      <c r="A46" s="247" t="s">
        <v>472</v>
      </c>
      <c r="B46" s="509">
        <v>30.448</v>
      </c>
      <c r="C46" s="513">
        <v>23.757000000000001</v>
      </c>
      <c r="D46" s="514">
        <v>41.100999999999999</v>
      </c>
      <c r="E46" s="514">
        <v>40.093000000000004</v>
      </c>
      <c r="F46" s="512">
        <v>12.614000000000001</v>
      </c>
      <c r="G46" s="250">
        <v>26.341000000000001</v>
      </c>
      <c r="H46" s="251">
        <v>27.9</v>
      </c>
      <c r="I46" s="250">
        <v>37.700000000000003</v>
      </c>
      <c r="J46" s="250">
        <v>46.1</v>
      </c>
      <c r="K46" s="288">
        <v>30</v>
      </c>
    </row>
    <row r="47" spans="1:11" x14ac:dyDescent="0.25">
      <c r="A47" s="247" t="s">
        <v>584</v>
      </c>
      <c r="B47" s="509">
        <v>216.4409</v>
      </c>
      <c r="C47" s="513">
        <v>236.37614000000002</v>
      </c>
      <c r="D47" s="514">
        <v>179.16499999999999</v>
      </c>
      <c r="E47" s="514">
        <v>153.78120000000001</v>
      </c>
      <c r="F47" s="512">
        <v>65.536000000000001</v>
      </c>
      <c r="G47" s="250">
        <v>91.118759920000002</v>
      </c>
      <c r="H47" s="251">
        <v>203.5</v>
      </c>
      <c r="I47" s="250">
        <v>242.5</v>
      </c>
      <c r="J47" s="250">
        <v>281.60000000000002</v>
      </c>
      <c r="K47" s="288">
        <v>225.1</v>
      </c>
    </row>
    <row r="48" spans="1:11" x14ac:dyDescent="0.25">
      <c r="A48" s="247" t="s">
        <v>585</v>
      </c>
      <c r="B48" s="509">
        <v>96.532748000000012</v>
      </c>
      <c r="C48" s="513">
        <v>82.991804000000002</v>
      </c>
      <c r="D48" s="514">
        <v>48.075576999999996</v>
      </c>
      <c r="E48" s="514">
        <v>26.947326</v>
      </c>
      <c r="F48" s="512">
        <v>9.5090499999999984</v>
      </c>
      <c r="G48" s="250">
        <v>63.15</v>
      </c>
      <c r="H48" s="251">
        <v>93.1</v>
      </c>
      <c r="I48" s="250">
        <v>66</v>
      </c>
      <c r="J48" s="250">
        <v>45.6</v>
      </c>
      <c r="K48" s="288">
        <v>24.4</v>
      </c>
    </row>
    <row r="49" spans="1:11" x14ac:dyDescent="0.25">
      <c r="A49" s="247" t="s">
        <v>586</v>
      </c>
      <c r="B49" s="509">
        <v>30.333392</v>
      </c>
      <c r="C49" s="513">
        <v>19.763885999999999</v>
      </c>
      <c r="D49" s="514">
        <v>12.215553</v>
      </c>
      <c r="E49" s="514">
        <v>6.5676620000000003</v>
      </c>
      <c r="F49" s="512">
        <v>1.6022239999999999</v>
      </c>
      <c r="G49" s="250">
        <v>26.577801010000002</v>
      </c>
      <c r="H49" s="251">
        <v>21.3</v>
      </c>
      <c r="I49" s="250">
        <v>15.4</v>
      </c>
      <c r="J49" s="250">
        <v>6.3</v>
      </c>
      <c r="K49" s="288">
        <v>4</v>
      </c>
    </row>
    <row r="50" spans="1:11" x14ac:dyDescent="0.25">
      <c r="A50" s="247" t="s">
        <v>587</v>
      </c>
      <c r="B50" s="509">
        <v>36.197964999999996</v>
      </c>
      <c r="C50" s="513">
        <v>42.75497</v>
      </c>
      <c r="D50" s="514">
        <v>53.848129999999998</v>
      </c>
      <c r="E50" s="514">
        <v>39.316294999999997</v>
      </c>
      <c r="F50" s="512">
        <v>15.706985000000001</v>
      </c>
      <c r="G50" s="250">
        <v>27.135483969999999</v>
      </c>
      <c r="H50" s="251">
        <v>39.700000000000003</v>
      </c>
      <c r="I50" s="250">
        <v>45.2</v>
      </c>
      <c r="J50" s="250">
        <v>58.9</v>
      </c>
      <c r="K50" s="288">
        <v>39.799999999999997</v>
      </c>
    </row>
    <row r="51" spans="1:11" x14ac:dyDescent="0.25">
      <c r="A51" s="247" t="s">
        <v>588</v>
      </c>
      <c r="B51" s="509">
        <v>98.046304000000006</v>
      </c>
      <c r="C51" s="513">
        <v>73.112983</v>
      </c>
      <c r="D51" s="514">
        <v>53.875338999999997</v>
      </c>
      <c r="E51" s="514">
        <v>34.373315999999996</v>
      </c>
      <c r="F51" s="512">
        <v>11.801245000000002</v>
      </c>
      <c r="G51" s="250">
        <v>68.540795320000001</v>
      </c>
      <c r="H51" s="251">
        <v>86.1</v>
      </c>
      <c r="I51" s="250">
        <v>64.099999999999994</v>
      </c>
      <c r="J51" s="250">
        <v>54.3</v>
      </c>
      <c r="K51" s="288">
        <v>31.3</v>
      </c>
    </row>
    <row r="52" spans="1:11" x14ac:dyDescent="0.25">
      <c r="A52" s="247" t="s">
        <v>589</v>
      </c>
      <c r="B52" s="509">
        <v>50.803578000000002</v>
      </c>
      <c r="C52" s="513">
        <v>27.555066</v>
      </c>
      <c r="D52" s="514">
        <v>12.485625000000001</v>
      </c>
      <c r="E52" s="514">
        <v>8.3847260000000006</v>
      </c>
      <c r="F52" s="512">
        <v>1.705416</v>
      </c>
      <c r="G52" s="250">
        <v>40.197443970000002</v>
      </c>
      <c r="H52" s="251">
        <v>29.2</v>
      </c>
      <c r="I52" s="250">
        <v>20</v>
      </c>
      <c r="J52" s="250">
        <v>14.1</v>
      </c>
      <c r="K52" s="288">
        <v>7.9</v>
      </c>
    </row>
    <row r="53" spans="1:11" x14ac:dyDescent="0.25">
      <c r="A53" s="247" t="s">
        <v>590</v>
      </c>
      <c r="B53" s="509">
        <v>25.01</v>
      </c>
      <c r="C53" s="513">
        <v>16.530999999999999</v>
      </c>
      <c r="D53" s="514">
        <v>14.852</v>
      </c>
      <c r="E53" s="514">
        <v>10.744</v>
      </c>
      <c r="F53" s="512">
        <v>2.9649999999999999</v>
      </c>
      <c r="G53" s="250">
        <v>16.209</v>
      </c>
      <c r="H53" s="251">
        <v>19.5</v>
      </c>
      <c r="I53" s="250">
        <v>13</v>
      </c>
      <c r="J53" s="250">
        <v>17.600000000000001</v>
      </c>
      <c r="K53" s="288">
        <v>9.6</v>
      </c>
    </row>
    <row r="54" spans="1:11" x14ac:dyDescent="0.25">
      <c r="A54" s="247" t="s">
        <v>591</v>
      </c>
      <c r="B54" s="509">
        <v>28.736999999999998</v>
      </c>
      <c r="C54" s="513">
        <v>56.642000000000003</v>
      </c>
      <c r="D54" s="514">
        <v>81.963999999999999</v>
      </c>
      <c r="E54" s="514">
        <v>120.164</v>
      </c>
      <c r="F54" s="512">
        <v>52.668999999999997</v>
      </c>
      <c r="G54" s="250">
        <v>26.614000000000001</v>
      </c>
      <c r="H54" s="251">
        <v>59.6</v>
      </c>
      <c r="I54" s="250">
        <v>93</v>
      </c>
      <c r="J54" s="250">
        <v>129</v>
      </c>
      <c r="K54" s="288">
        <v>95.6</v>
      </c>
    </row>
    <row r="55" spans="1:11" x14ac:dyDescent="0.25">
      <c r="A55" s="247" t="s">
        <v>481</v>
      </c>
      <c r="B55" s="509">
        <v>51.377006000000002</v>
      </c>
      <c r="C55" s="513">
        <v>29.267355999999999</v>
      </c>
      <c r="D55" s="514">
        <v>12.974487999999999</v>
      </c>
      <c r="E55" s="514">
        <v>6.9427620000000001</v>
      </c>
      <c r="F55" s="512">
        <v>3.1936460000000002</v>
      </c>
      <c r="G55" s="250">
        <v>38.688347980000003</v>
      </c>
      <c r="H55" s="251">
        <v>42</v>
      </c>
      <c r="I55" s="250">
        <v>15.3</v>
      </c>
      <c r="J55" s="250">
        <v>11.2</v>
      </c>
      <c r="K55" s="288">
        <v>3.8</v>
      </c>
    </row>
    <row r="56" spans="1:11" x14ac:dyDescent="0.25">
      <c r="A56" s="247" t="s">
        <v>592</v>
      </c>
      <c r="B56" s="509">
        <v>164.47</v>
      </c>
      <c r="C56" s="513">
        <v>145.864</v>
      </c>
      <c r="D56" s="514">
        <v>300.08499999999998</v>
      </c>
      <c r="E56" s="514">
        <v>680.82299999999998</v>
      </c>
      <c r="F56" s="512">
        <v>826.12300000000005</v>
      </c>
      <c r="G56" s="250">
        <v>148.12299999999999</v>
      </c>
      <c r="H56" s="251">
        <v>85.8</v>
      </c>
      <c r="I56" s="250">
        <v>176.1</v>
      </c>
      <c r="J56" s="250">
        <v>469.7</v>
      </c>
      <c r="K56" s="289">
        <v>1445.9</v>
      </c>
    </row>
    <row r="57" spans="1:11" x14ac:dyDescent="0.25">
      <c r="A57" s="247" t="s">
        <v>593</v>
      </c>
      <c r="B57" s="509">
        <v>79.53778299999999</v>
      </c>
      <c r="C57" s="513">
        <v>44.929070000000003</v>
      </c>
      <c r="D57" s="514">
        <v>26.483000000000001</v>
      </c>
      <c r="E57" s="514">
        <v>11.63287</v>
      </c>
      <c r="F57" s="512">
        <v>4.1870000000000003</v>
      </c>
      <c r="G57" s="250">
        <v>53.624281959999998</v>
      </c>
      <c r="H57" s="251">
        <v>49.7</v>
      </c>
      <c r="I57" s="250">
        <v>33.200000000000003</v>
      </c>
      <c r="J57" s="250">
        <v>26.9</v>
      </c>
      <c r="K57" s="288">
        <v>10.3</v>
      </c>
    </row>
    <row r="58" spans="1:11" x14ac:dyDescent="0.25">
      <c r="A58" s="247" t="s">
        <v>594</v>
      </c>
      <c r="B58" s="509">
        <v>18.104589000000001</v>
      </c>
      <c r="C58" s="513">
        <v>25.897099999999998</v>
      </c>
      <c r="D58" s="514">
        <v>25.022309</v>
      </c>
      <c r="E58" s="514">
        <v>16.645403999999999</v>
      </c>
      <c r="F58" s="512">
        <v>8.3525380000000009</v>
      </c>
      <c r="G58" s="250">
        <v>11.48979284</v>
      </c>
      <c r="H58" s="251">
        <v>16.899999999999999</v>
      </c>
      <c r="I58" s="250">
        <v>29</v>
      </c>
      <c r="J58" s="250">
        <v>38.799999999999997</v>
      </c>
      <c r="K58" s="288">
        <v>18.600000000000001</v>
      </c>
    </row>
    <row r="59" spans="1:11" x14ac:dyDescent="0.25">
      <c r="A59" s="247" t="s">
        <v>595</v>
      </c>
      <c r="B59" s="509">
        <v>44.131</v>
      </c>
      <c r="C59" s="513">
        <v>13.609</v>
      </c>
      <c r="D59" s="514">
        <v>7.407</v>
      </c>
      <c r="E59" s="514">
        <v>3.1789999999999998</v>
      </c>
      <c r="F59" s="512">
        <v>1.048</v>
      </c>
      <c r="G59" s="250">
        <v>38.279000000000003</v>
      </c>
      <c r="H59" s="251">
        <v>21.1</v>
      </c>
      <c r="I59" s="250">
        <v>11.6</v>
      </c>
      <c r="J59" s="250">
        <v>6.1</v>
      </c>
      <c r="K59" s="288">
        <v>2</v>
      </c>
    </row>
    <row r="60" spans="1:11" x14ac:dyDescent="0.25">
      <c r="A60" s="247" t="s">
        <v>596</v>
      </c>
      <c r="B60" s="509">
        <v>81.45633500000001</v>
      </c>
      <c r="C60" s="513">
        <v>55.473135999999997</v>
      </c>
      <c r="D60" s="514">
        <v>33.472959000000003</v>
      </c>
      <c r="E60" s="514">
        <v>19.366969000000001</v>
      </c>
      <c r="F60" s="512">
        <v>8.5364950000000004</v>
      </c>
      <c r="G60" s="250">
        <v>68.482170789999998</v>
      </c>
      <c r="H60" s="251">
        <v>67.8</v>
      </c>
      <c r="I60" s="250">
        <v>44.8</v>
      </c>
      <c r="J60" s="250">
        <v>30.1</v>
      </c>
      <c r="K60" s="288">
        <v>16.100000000000001</v>
      </c>
    </row>
    <row r="61" spans="1:11" x14ac:dyDescent="0.25">
      <c r="A61" s="247" t="s">
        <v>487</v>
      </c>
      <c r="B61" s="509">
        <v>84.965104000000011</v>
      </c>
      <c r="C61" s="513">
        <v>77.509361999999996</v>
      </c>
      <c r="D61" s="514">
        <v>169.3955</v>
      </c>
      <c r="E61" s="514">
        <v>271.56270000000001</v>
      </c>
      <c r="F61" s="512">
        <v>172.41489999999999</v>
      </c>
      <c r="G61" s="250">
        <v>65.450536</v>
      </c>
      <c r="H61" s="251">
        <v>45.5</v>
      </c>
      <c r="I61" s="250">
        <v>107</v>
      </c>
      <c r="J61" s="250">
        <v>281.7</v>
      </c>
      <c r="K61" s="288">
        <v>436.2</v>
      </c>
    </row>
    <row r="62" spans="1:11" x14ac:dyDescent="0.25">
      <c r="A62" s="247" t="s">
        <v>597</v>
      </c>
      <c r="B62" s="509">
        <v>56.677999999999997</v>
      </c>
      <c r="C62" s="513">
        <v>77.704999999999998</v>
      </c>
      <c r="D62" s="514">
        <v>55.51</v>
      </c>
      <c r="E62" s="514">
        <v>35.947000000000003</v>
      </c>
      <c r="F62" s="512">
        <v>9.86</v>
      </c>
      <c r="G62" s="250">
        <v>48.35</v>
      </c>
      <c r="H62" s="251">
        <v>83.1</v>
      </c>
      <c r="I62" s="250">
        <v>67.8</v>
      </c>
      <c r="J62" s="250">
        <v>44.4</v>
      </c>
      <c r="K62" s="288">
        <v>25.9</v>
      </c>
    </row>
    <row r="63" spans="1:11" x14ac:dyDescent="0.25">
      <c r="A63" s="247" t="s">
        <v>489</v>
      </c>
      <c r="B63" s="509">
        <v>69.050183000000004</v>
      </c>
      <c r="C63" s="513">
        <v>78.512720999999999</v>
      </c>
      <c r="D63" s="514">
        <v>90.253645999999989</v>
      </c>
      <c r="E63" s="514">
        <v>86.825435999999996</v>
      </c>
      <c r="F63" s="512">
        <v>44.771510999999997</v>
      </c>
      <c r="G63" s="250">
        <v>56.835379959999997</v>
      </c>
      <c r="H63" s="251">
        <v>50.6</v>
      </c>
      <c r="I63" s="250">
        <v>88.3</v>
      </c>
      <c r="J63" s="250">
        <v>116.3</v>
      </c>
      <c r="K63" s="288">
        <v>119.1</v>
      </c>
    </row>
    <row r="64" spans="1:11" x14ac:dyDescent="0.25">
      <c r="A64" s="247" t="s">
        <v>490</v>
      </c>
      <c r="B64" s="509">
        <v>62.670803999999997</v>
      </c>
      <c r="C64" s="513">
        <v>64.842713000000003</v>
      </c>
      <c r="D64" s="514">
        <v>48.041536000000001</v>
      </c>
      <c r="E64" s="514">
        <v>26.774311000000001</v>
      </c>
      <c r="F64" s="512">
        <v>11.09</v>
      </c>
      <c r="G64" s="250">
        <v>39.20064902</v>
      </c>
      <c r="H64" s="251">
        <v>38.9</v>
      </c>
      <c r="I64" s="250">
        <v>56.2</v>
      </c>
      <c r="J64" s="250">
        <v>72.7</v>
      </c>
      <c r="K64" s="288">
        <v>66</v>
      </c>
    </row>
    <row r="65" spans="1:11" x14ac:dyDescent="0.25">
      <c r="A65" s="247" t="s">
        <v>598</v>
      </c>
      <c r="B65" s="509">
        <v>19.759</v>
      </c>
      <c r="C65" s="513">
        <v>15.718</v>
      </c>
      <c r="D65" s="514">
        <v>32.567</v>
      </c>
      <c r="E65" s="514">
        <v>35.76</v>
      </c>
      <c r="F65" s="512">
        <v>17.100999999999999</v>
      </c>
      <c r="G65" s="250">
        <v>24.806000000000001</v>
      </c>
      <c r="H65" s="251">
        <v>17.8</v>
      </c>
      <c r="I65" s="250">
        <v>25.8</v>
      </c>
      <c r="J65" s="250">
        <v>37.299999999999997</v>
      </c>
      <c r="K65" s="288">
        <v>30</v>
      </c>
    </row>
    <row r="66" spans="1:11" x14ac:dyDescent="0.25">
      <c r="A66" s="247" t="s">
        <v>599</v>
      </c>
      <c r="B66" s="509">
        <v>31.946197999999999</v>
      </c>
      <c r="C66" s="513">
        <v>32.312544000000003</v>
      </c>
      <c r="D66" s="514">
        <v>47.502459000000002</v>
      </c>
      <c r="E66" s="514">
        <v>38.953564</v>
      </c>
      <c r="F66" s="512">
        <v>13.985906000000002</v>
      </c>
      <c r="G66" s="250">
        <v>27.562999999999999</v>
      </c>
      <c r="H66" s="251">
        <v>45.6</v>
      </c>
      <c r="I66" s="250">
        <v>45.4</v>
      </c>
      <c r="J66" s="250">
        <v>38</v>
      </c>
      <c r="K66" s="288">
        <v>21.6</v>
      </c>
    </row>
    <row r="67" spans="1:11" x14ac:dyDescent="0.25">
      <c r="A67" s="247" t="s">
        <v>600</v>
      </c>
      <c r="B67" s="509">
        <v>494.03469999999999</v>
      </c>
      <c r="C67" s="513">
        <v>271.68520000000001</v>
      </c>
      <c r="D67" s="514">
        <v>510.92328999999995</v>
      </c>
      <c r="E67" s="514">
        <v>1052.0507</v>
      </c>
      <c r="F67" s="512">
        <v>1064.3822</v>
      </c>
      <c r="G67" s="250">
        <v>436.93337400000001</v>
      </c>
      <c r="H67" s="251">
        <v>191</v>
      </c>
      <c r="I67" s="250">
        <v>327.3</v>
      </c>
      <c r="J67" s="250">
        <v>824.5</v>
      </c>
      <c r="K67" s="289">
        <v>1843.1</v>
      </c>
    </row>
    <row r="68" spans="1:11" x14ac:dyDescent="0.25">
      <c r="A68" s="247" t="s">
        <v>601</v>
      </c>
      <c r="B68" s="509">
        <v>7.5</v>
      </c>
      <c r="C68" s="513">
        <v>14.278</v>
      </c>
      <c r="D68" s="514">
        <v>27.87</v>
      </c>
      <c r="E68" s="514">
        <v>22.167999999999999</v>
      </c>
      <c r="F68" s="512">
        <v>16.89</v>
      </c>
      <c r="G68" s="250">
        <v>5.4560000000000004</v>
      </c>
      <c r="H68" s="251">
        <v>8.9</v>
      </c>
      <c r="I68" s="250">
        <v>13.4</v>
      </c>
      <c r="J68" s="250">
        <v>30.1</v>
      </c>
      <c r="K68" s="288">
        <v>35.299999999999997</v>
      </c>
    </row>
    <row r="69" spans="1:11" x14ac:dyDescent="0.25">
      <c r="A69" s="247" t="s">
        <v>602</v>
      </c>
      <c r="B69" s="509">
        <v>13.418267999999999</v>
      </c>
      <c r="C69" s="513">
        <v>13.818807000000001</v>
      </c>
      <c r="D69" s="514">
        <v>9.5629960000000001</v>
      </c>
      <c r="E69" s="514">
        <v>9.0949650000000002</v>
      </c>
      <c r="F69" s="512">
        <v>1.7855540000000001</v>
      </c>
      <c r="G69" s="250">
        <v>5.4751710300000003</v>
      </c>
      <c r="H69" s="251">
        <v>11.9</v>
      </c>
      <c r="I69" s="250">
        <v>11.4</v>
      </c>
      <c r="J69" s="250">
        <v>15.3</v>
      </c>
      <c r="K69" s="288">
        <v>10.9</v>
      </c>
    </row>
    <row r="70" spans="1:11" x14ac:dyDescent="0.25">
      <c r="A70" s="247" t="s">
        <v>603</v>
      </c>
      <c r="B70" s="509">
        <v>88.583946999999995</v>
      </c>
      <c r="C70" s="513">
        <v>46.744278000000001</v>
      </c>
      <c r="D70" s="514">
        <v>17.840464000000001</v>
      </c>
      <c r="E70" s="514">
        <v>13.209</v>
      </c>
      <c r="F70" s="512">
        <v>5.9979319999999996</v>
      </c>
      <c r="G70" s="250">
        <v>64.467329829999997</v>
      </c>
      <c r="H70" s="251">
        <v>64.900000000000006</v>
      </c>
      <c r="I70" s="250">
        <v>37.200000000000003</v>
      </c>
      <c r="J70" s="250">
        <v>26.6</v>
      </c>
      <c r="K70" s="288">
        <v>10</v>
      </c>
    </row>
    <row r="71" spans="1:11" x14ac:dyDescent="0.25">
      <c r="A71" s="247" t="s">
        <v>604</v>
      </c>
      <c r="B71" s="509">
        <v>44.419843999999998</v>
      </c>
      <c r="C71" s="513">
        <v>38.438785000000003</v>
      </c>
      <c r="D71" s="514">
        <v>19.503541000000002</v>
      </c>
      <c r="E71" s="514">
        <v>11.284298000000001</v>
      </c>
      <c r="F71" s="512">
        <v>4.6451919999999998</v>
      </c>
      <c r="G71" s="250">
        <v>26.896435870000001</v>
      </c>
      <c r="H71" s="251">
        <v>37.700000000000003</v>
      </c>
      <c r="I71" s="250">
        <v>34.1</v>
      </c>
      <c r="J71" s="250">
        <v>21.6</v>
      </c>
      <c r="K71" s="288">
        <v>13.6</v>
      </c>
    </row>
    <row r="72" spans="1:11" x14ac:dyDescent="0.25">
      <c r="A72" s="247" t="s">
        <v>605</v>
      </c>
      <c r="B72" s="509">
        <v>31.21</v>
      </c>
      <c r="C72" s="513">
        <v>51.073999999999998</v>
      </c>
      <c r="D72" s="514">
        <v>85.882000000000005</v>
      </c>
      <c r="E72" s="514">
        <v>87.135999999999996</v>
      </c>
      <c r="F72" s="512">
        <v>32.497</v>
      </c>
      <c r="G72" s="250">
        <v>25.422201040000001</v>
      </c>
      <c r="H72" s="251">
        <v>34.5</v>
      </c>
      <c r="I72" s="250">
        <v>71.5</v>
      </c>
      <c r="J72" s="250">
        <v>124.1</v>
      </c>
      <c r="K72" s="288">
        <v>120.6</v>
      </c>
    </row>
    <row r="73" spans="1:11" x14ac:dyDescent="0.25">
      <c r="A73" s="247" t="s">
        <v>606</v>
      </c>
      <c r="B73" s="509">
        <v>7.57</v>
      </c>
      <c r="C73" s="513">
        <v>4.665</v>
      </c>
      <c r="D73" s="514">
        <v>5.9390000000000001</v>
      </c>
      <c r="E73" s="514">
        <v>23.297999999999998</v>
      </c>
      <c r="F73" s="512">
        <v>51.176000000000002</v>
      </c>
      <c r="G73" s="250">
        <v>5.6859999999999999</v>
      </c>
      <c r="H73" s="251">
        <v>3.6</v>
      </c>
      <c r="I73" s="250">
        <v>3.4</v>
      </c>
      <c r="J73" s="250">
        <v>13.7</v>
      </c>
      <c r="K73" s="288">
        <v>77.2</v>
      </c>
    </row>
    <row r="74" spans="1:11" x14ac:dyDescent="0.25">
      <c r="A74" s="247" t="s">
        <v>607</v>
      </c>
      <c r="B74" s="509">
        <v>11.302</v>
      </c>
      <c r="C74" s="513">
        <v>16.957999999999998</v>
      </c>
      <c r="D74" s="514">
        <v>20.469000000000001</v>
      </c>
      <c r="E74" s="514">
        <v>13.859</v>
      </c>
      <c r="F74" s="512">
        <v>4.2469999999999999</v>
      </c>
      <c r="G74" s="250">
        <v>6.7530000000000001</v>
      </c>
      <c r="H74" s="251">
        <v>9.5</v>
      </c>
      <c r="I74" s="250">
        <v>15.5</v>
      </c>
      <c r="J74" s="250">
        <v>15.1</v>
      </c>
      <c r="K74" s="288">
        <v>14.4</v>
      </c>
    </row>
    <row r="75" spans="1:11" x14ac:dyDescent="0.25">
      <c r="A75" s="247" t="s">
        <v>608</v>
      </c>
      <c r="B75" s="509">
        <v>139.68529999999998</v>
      </c>
      <c r="C75" s="513">
        <v>134.5421</v>
      </c>
      <c r="D75" s="514">
        <v>182.4162</v>
      </c>
      <c r="E75" s="514">
        <v>168.3852</v>
      </c>
      <c r="F75" s="512">
        <v>88.235332</v>
      </c>
      <c r="G75" s="250">
        <v>110.6756189</v>
      </c>
      <c r="H75" s="251">
        <v>111</v>
      </c>
      <c r="I75" s="250">
        <v>171.5</v>
      </c>
      <c r="J75" s="250">
        <v>212.2</v>
      </c>
      <c r="K75" s="288">
        <v>192.8</v>
      </c>
    </row>
    <row r="76" spans="1:11" x14ac:dyDescent="0.25">
      <c r="A76" s="247" t="s">
        <v>609</v>
      </c>
      <c r="B76" s="509">
        <v>86.840125</v>
      </c>
      <c r="C76" s="513">
        <v>142.43825000000001</v>
      </c>
      <c r="D76" s="514">
        <v>133.0325</v>
      </c>
      <c r="E76" s="514">
        <v>147.55224999999999</v>
      </c>
      <c r="F76" s="512">
        <v>58.705624999999998</v>
      </c>
      <c r="G76" s="250">
        <v>59.211351000000001</v>
      </c>
      <c r="H76" s="251">
        <v>94.1</v>
      </c>
      <c r="I76" s="250">
        <v>152.80000000000001</v>
      </c>
      <c r="J76" s="250">
        <v>200.5</v>
      </c>
      <c r="K76" s="288">
        <v>138.4</v>
      </c>
    </row>
    <row r="77" spans="1:11" x14ac:dyDescent="0.25">
      <c r="A77" s="247" t="s">
        <v>610</v>
      </c>
      <c r="B77" s="509">
        <v>158.81489999999999</v>
      </c>
      <c r="C77" s="513">
        <v>72.641838000000007</v>
      </c>
      <c r="D77" s="514">
        <v>33.482732000000006</v>
      </c>
      <c r="E77" s="514">
        <v>23.198888999999998</v>
      </c>
      <c r="F77" s="512">
        <v>11.551095999999999</v>
      </c>
      <c r="G77" s="250">
        <v>114.7389859</v>
      </c>
      <c r="H77" s="251">
        <v>90.7</v>
      </c>
      <c r="I77" s="250">
        <v>47.3</v>
      </c>
      <c r="J77" s="250">
        <v>42.7</v>
      </c>
      <c r="K77" s="288">
        <v>34.799999999999997</v>
      </c>
    </row>
    <row r="78" spans="1:11" x14ac:dyDescent="0.25">
      <c r="A78" s="247" t="s">
        <v>611</v>
      </c>
      <c r="B78" s="509">
        <v>41.348088000000004</v>
      </c>
      <c r="C78" s="513">
        <v>82.031431999999995</v>
      </c>
      <c r="D78" s="514">
        <v>93.28375299999999</v>
      </c>
      <c r="E78" s="514">
        <v>84.768264000000002</v>
      </c>
      <c r="F78" s="512">
        <v>35.036783999999997</v>
      </c>
      <c r="G78" s="250">
        <v>27.303695009999998</v>
      </c>
      <c r="H78" s="251">
        <v>25</v>
      </c>
      <c r="I78" s="250">
        <v>44.8</v>
      </c>
      <c r="J78" s="250">
        <v>130</v>
      </c>
      <c r="K78" s="288">
        <v>151.5</v>
      </c>
    </row>
    <row r="79" spans="1:11" x14ac:dyDescent="0.25">
      <c r="A79" s="247" t="s">
        <v>612</v>
      </c>
      <c r="B79" s="509">
        <v>65.437031000000005</v>
      </c>
      <c r="C79" s="513">
        <v>43.410771999999994</v>
      </c>
      <c r="D79" s="514">
        <v>59.272247999999998</v>
      </c>
      <c r="E79" s="514">
        <v>42.309311999999998</v>
      </c>
      <c r="F79" s="512">
        <v>20.967527999999998</v>
      </c>
      <c r="G79" s="250">
        <v>53.546918949999998</v>
      </c>
      <c r="H79" s="251">
        <v>44.9</v>
      </c>
      <c r="I79" s="250">
        <v>55.8</v>
      </c>
      <c r="J79" s="250">
        <v>51.4</v>
      </c>
      <c r="K79" s="288">
        <v>42</v>
      </c>
    </row>
    <row r="80" spans="1:11" x14ac:dyDescent="0.25">
      <c r="A80" s="247" t="s">
        <v>613</v>
      </c>
      <c r="B80" s="509">
        <v>7.5390519999999999</v>
      </c>
      <c r="C80" s="513">
        <v>12.441373</v>
      </c>
      <c r="D80" s="514">
        <v>8.6629559999999994</v>
      </c>
      <c r="E80" s="514">
        <v>6.816573</v>
      </c>
      <c r="F80" s="512">
        <v>5.9031329999999995</v>
      </c>
      <c r="G80" s="250">
        <v>6.2060009950000001</v>
      </c>
      <c r="H80" s="251">
        <v>9.6</v>
      </c>
      <c r="I80" s="250">
        <v>12.6</v>
      </c>
      <c r="J80" s="250">
        <v>16.7</v>
      </c>
      <c r="K80" s="288">
        <v>14.6</v>
      </c>
    </row>
    <row r="81" spans="1:11" x14ac:dyDescent="0.25">
      <c r="A81" s="247" t="s">
        <v>614</v>
      </c>
      <c r="B81" s="509">
        <v>28.524297999999998</v>
      </c>
      <c r="C81" s="513">
        <v>42.231527999999997</v>
      </c>
      <c r="D81" s="514">
        <v>40.816519999999997</v>
      </c>
      <c r="E81" s="514">
        <v>22.551998000000001</v>
      </c>
      <c r="F81" s="512">
        <v>8.7146219999999985</v>
      </c>
      <c r="G81" s="250">
        <v>29.058167739999998</v>
      </c>
      <c r="H81" s="251">
        <v>24.7</v>
      </c>
      <c r="I81" s="250">
        <v>40.9</v>
      </c>
      <c r="J81" s="250">
        <v>61.5</v>
      </c>
      <c r="K81" s="288">
        <v>36.5</v>
      </c>
    </row>
    <row r="82" spans="1:11" x14ac:dyDescent="0.25">
      <c r="A82" s="247" t="s">
        <v>615</v>
      </c>
      <c r="B82" s="509">
        <v>31.740413</v>
      </c>
      <c r="C82" s="513">
        <v>30.438324999999999</v>
      </c>
      <c r="D82" s="514">
        <v>38.151642000000002</v>
      </c>
      <c r="E82" s="514">
        <v>34.962101000000004</v>
      </c>
      <c r="F82" s="512">
        <v>13.988789000000001</v>
      </c>
      <c r="G82" s="250">
        <v>25.398330170000001</v>
      </c>
      <c r="H82" s="251">
        <v>27.7</v>
      </c>
      <c r="I82" s="250">
        <v>36.9</v>
      </c>
      <c r="J82" s="250">
        <v>54</v>
      </c>
      <c r="K82" s="288">
        <v>29</v>
      </c>
    </row>
    <row r="83" spans="1:11" x14ac:dyDescent="0.25">
      <c r="A83" s="247" t="s">
        <v>616</v>
      </c>
      <c r="B83" s="509">
        <v>50.783000000000001</v>
      </c>
      <c r="C83" s="513">
        <v>45.533999999999999</v>
      </c>
      <c r="D83" s="514">
        <v>86.266000000000005</v>
      </c>
      <c r="E83" s="514">
        <v>148.62700000000001</v>
      </c>
      <c r="F83" s="512">
        <v>116.49</v>
      </c>
      <c r="G83" s="250">
        <v>45.368000000000002</v>
      </c>
      <c r="H83" s="251">
        <v>48.4</v>
      </c>
      <c r="I83" s="250">
        <v>66.099999999999994</v>
      </c>
      <c r="J83" s="250">
        <v>125.2</v>
      </c>
      <c r="K83" s="288">
        <v>224</v>
      </c>
    </row>
    <row r="84" spans="1:11" x14ac:dyDescent="0.25">
      <c r="A84" s="247" t="s">
        <v>617</v>
      </c>
      <c r="B84" s="509">
        <v>44.444684000000002</v>
      </c>
      <c r="C84" s="513">
        <v>44.430323999999999</v>
      </c>
      <c r="D84" s="514">
        <v>27.788923999999998</v>
      </c>
      <c r="E84" s="514">
        <v>12.099075999999998</v>
      </c>
      <c r="F84" s="512">
        <v>5.7860719999999999</v>
      </c>
      <c r="G84" s="250">
        <v>36.628179930000002</v>
      </c>
      <c r="H84" s="251">
        <v>42.6</v>
      </c>
      <c r="I84" s="250">
        <v>37.6</v>
      </c>
      <c r="J84" s="250">
        <v>22.6</v>
      </c>
      <c r="K84" s="288">
        <v>17.100000000000001</v>
      </c>
    </row>
    <row r="85" spans="1:11" x14ac:dyDescent="0.25">
      <c r="A85" s="247" t="s">
        <v>511</v>
      </c>
      <c r="B85" s="509">
        <v>29.363</v>
      </c>
      <c r="C85" s="513">
        <v>41.44</v>
      </c>
      <c r="D85" s="514">
        <v>78.739000000000004</v>
      </c>
      <c r="E85" s="514">
        <v>99.838999999999999</v>
      </c>
      <c r="F85" s="512">
        <v>65.811000000000007</v>
      </c>
      <c r="G85" s="250">
        <v>23.216999999999999</v>
      </c>
      <c r="H85" s="251">
        <v>22</v>
      </c>
      <c r="I85" s="250">
        <v>44.9</v>
      </c>
      <c r="J85" s="250">
        <v>108</v>
      </c>
      <c r="K85" s="288">
        <v>139.80000000000001</v>
      </c>
    </row>
    <row r="86" spans="1:11" x14ac:dyDescent="0.25">
      <c r="A86" s="247" t="s">
        <v>618</v>
      </c>
      <c r="B86" s="509">
        <v>21.68779</v>
      </c>
      <c r="C86" s="513">
        <v>31.065715000000001</v>
      </c>
      <c r="D86" s="514">
        <v>26.16817</v>
      </c>
      <c r="E86" s="514">
        <v>26.802340000000001</v>
      </c>
      <c r="F86" s="512">
        <v>11.476753</v>
      </c>
      <c r="G86" s="250">
        <v>10.91797998</v>
      </c>
      <c r="H86" s="251">
        <v>16.7</v>
      </c>
      <c r="I86" s="250">
        <v>28.1</v>
      </c>
      <c r="J86" s="250">
        <v>49.3</v>
      </c>
      <c r="K86" s="288">
        <v>34.9</v>
      </c>
    </row>
    <row r="87" spans="1:11" x14ac:dyDescent="0.25">
      <c r="A87" s="247" t="s">
        <v>619</v>
      </c>
      <c r="B87" s="509">
        <v>84.624797000000001</v>
      </c>
      <c r="C87" s="513">
        <v>76.334659000000002</v>
      </c>
      <c r="D87" s="514">
        <v>53.877711000000005</v>
      </c>
      <c r="E87" s="514">
        <v>33.695543999999998</v>
      </c>
      <c r="F87" s="512">
        <v>16.74099</v>
      </c>
      <c r="G87" s="250">
        <v>49.679477929999997</v>
      </c>
      <c r="H87" s="251">
        <v>73</v>
      </c>
      <c r="I87" s="250">
        <v>74.2</v>
      </c>
      <c r="J87" s="250">
        <v>80.7</v>
      </c>
      <c r="K87" s="288">
        <v>50.5</v>
      </c>
    </row>
    <row r="88" spans="1:11" x14ac:dyDescent="0.25">
      <c r="A88" s="247" t="s">
        <v>620</v>
      </c>
      <c r="B88" s="509">
        <v>32.21</v>
      </c>
      <c r="C88" s="513">
        <v>20.596</v>
      </c>
      <c r="D88" s="514">
        <v>70.870999999999995</v>
      </c>
      <c r="E88" s="514">
        <v>160.36699999999999</v>
      </c>
      <c r="F88" s="512">
        <v>211.25200000000001</v>
      </c>
      <c r="G88" s="250">
        <v>26.672999999999998</v>
      </c>
      <c r="H88" s="251">
        <v>15.3</v>
      </c>
      <c r="I88" s="250">
        <v>26</v>
      </c>
      <c r="J88" s="250">
        <v>90</v>
      </c>
      <c r="K88" s="288">
        <v>386.4</v>
      </c>
    </row>
    <row r="89" spans="1:11" x14ac:dyDescent="0.25">
      <c r="A89" s="247" t="s">
        <v>621</v>
      </c>
      <c r="B89" s="509">
        <v>73.647000000000006</v>
      </c>
      <c r="C89" s="513">
        <v>34.584000000000003</v>
      </c>
      <c r="D89" s="514">
        <v>69.021000000000001</v>
      </c>
      <c r="E89" s="514">
        <v>198.36500000000001</v>
      </c>
      <c r="F89" s="512">
        <v>345.67899999999997</v>
      </c>
      <c r="G89" s="250">
        <v>68.394000000000005</v>
      </c>
      <c r="H89" s="251">
        <v>26</v>
      </c>
      <c r="I89" s="250">
        <v>38.299999999999997</v>
      </c>
      <c r="J89" s="250">
        <v>87.7</v>
      </c>
      <c r="K89" s="288">
        <v>589</v>
      </c>
    </row>
    <row r="90" spans="1:11" x14ac:dyDescent="0.25">
      <c r="A90" s="247" t="s">
        <v>622</v>
      </c>
      <c r="B90" s="509">
        <v>17.102646</v>
      </c>
      <c r="C90" s="513">
        <v>7.0378400000000001</v>
      </c>
      <c r="D90" s="514">
        <v>15.710906999999999</v>
      </c>
      <c r="E90" s="514">
        <v>66.220817999999994</v>
      </c>
      <c r="F90" s="512">
        <v>146.17679999999999</v>
      </c>
      <c r="G90" s="250">
        <v>14.49837801</v>
      </c>
      <c r="H90" s="251">
        <v>6.2</v>
      </c>
      <c r="I90" s="250">
        <v>8.6</v>
      </c>
      <c r="J90" s="250">
        <v>21.1</v>
      </c>
      <c r="K90" s="288">
        <v>259.5</v>
      </c>
    </row>
    <row r="91" spans="1:11" x14ac:dyDescent="0.25">
      <c r="A91" s="247" t="s">
        <v>623</v>
      </c>
      <c r="B91" s="509">
        <v>44.994838999999999</v>
      </c>
      <c r="C91" s="513">
        <v>17.999202</v>
      </c>
      <c r="D91" s="514">
        <v>6.6025919999999996</v>
      </c>
      <c r="E91" s="514">
        <v>2.8139879999999997</v>
      </c>
      <c r="F91" s="512">
        <v>1.5245199999999999</v>
      </c>
      <c r="G91" s="250">
        <v>30.423730039999999</v>
      </c>
      <c r="H91" s="251">
        <v>27.6</v>
      </c>
      <c r="I91" s="250">
        <v>8.4</v>
      </c>
      <c r="J91" s="250">
        <v>5.5</v>
      </c>
      <c r="K91" s="288">
        <v>2.5</v>
      </c>
    </row>
    <row r="92" spans="1:11" x14ac:dyDescent="0.25">
      <c r="A92" s="247" t="s">
        <v>624</v>
      </c>
      <c r="B92" s="509">
        <v>56.427999999999997</v>
      </c>
      <c r="C92" s="513">
        <v>69.069999999999993</v>
      </c>
      <c r="D92" s="514">
        <v>120.387</v>
      </c>
      <c r="E92" s="514">
        <v>164.708</v>
      </c>
      <c r="F92" s="512">
        <v>126.569</v>
      </c>
      <c r="G92" s="250">
        <v>41.12</v>
      </c>
      <c r="H92" s="251">
        <v>24.2</v>
      </c>
      <c r="I92" s="250">
        <v>51.1</v>
      </c>
      <c r="J92" s="250">
        <v>135</v>
      </c>
      <c r="K92" s="288">
        <v>391.4</v>
      </c>
    </row>
    <row r="93" spans="1:11" x14ac:dyDescent="0.25">
      <c r="A93" s="247" t="s">
        <v>625</v>
      </c>
      <c r="B93" s="509">
        <v>26.381900000000002</v>
      </c>
      <c r="C93" s="513">
        <v>20.40475</v>
      </c>
      <c r="D93" s="514">
        <v>15.784780000000001</v>
      </c>
      <c r="E93" s="514">
        <v>6.82986</v>
      </c>
      <c r="F93" s="512">
        <v>3.8065900000000004</v>
      </c>
      <c r="G93" s="250">
        <v>18.765862039999998</v>
      </c>
      <c r="H93" s="251">
        <v>24.3</v>
      </c>
      <c r="I93" s="250">
        <v>21.4</v>
      </c>
      <c r="J93" s="250">
        <v>17.2</v>
      </c>
      <c r="K93" s="288">
        <v>7.6</v>
      </c>
    </row>
    <row r="94" spans="1:11" x14ac:dyDescent="0.25">
      <c r="A94" s="247" t="s">
        <v>626</v>
      </c>
      <c r="B94" s="509">
        <v>29.654320999999999</v>
      </c>
      <c r="C94" s="513">
        <v>21.667524</v>
      </c>
      <c r="D94" s="514">
        <v>21.302595</v>
      </c>
      <c r="E94" s="514">
        <v>10.558974000000001</v>
      </c>
      <c r="F94" s="512">
        <v>4.4835659999999997</v>
      </c>
      <c r="G94" s="250">
        <v>24.67388802</v>
      </c>
      <c r="H94" s="251">
        <v>16.7</v>
      </c>
      <c r="I94" s="250">
        <v>24.5</v>
      </c>
      <c r="J94" s="250">
        <v>14.7</v>
      </c>
      <c r="K94" s="288">
        <v>10.1</v>
      </c>
    </row>
    <row r="95" spans="1:11" x14ac:dyDescent="0.25">
      <c r="A95" s="247" t="s">
        <v>627</v>
      </c>
      <c r="B95" s="509">
        <v>139.739</v>
      </c>
      <c r="C95" s="513">
        <v>91.781573999999992</v>
      </c>
      <c r="D95" s="514">
        <v>56.035713999999999</v>
      </c>
      <c r="E95" s="514">
        <v>31.778295999999997</v>
      </c>
      <c r="F95" s="512">
        <v>12.869517999999999</v>
      </c>
      <c r="G95" s="250">
        <v>126.0413353</v>
      </c>
      <c r="H95" s="251">
        <v>100.2</v>
      </c>
      <c r="I95" s="250">
        <v>65.7</v>
      </c>
      <c r="J95" s="250">
        <v>45</v>
      </c>
      <c r="K95" s="288">
        <v>30</v>
      </c>
    </row>
    <row r="96" spans="1:11" x14ac:dyDescent="0.25">
      <c r="A96" s="247" t="s">
        <v>628</v>
      </c>
      <c r="B96" s="509">
        <v>8.89</v>
      </c>
      <c r="C96" s="513">
        <v>13.465</v>
      </c>
      <c r="D96" s="514">
        <v>22.207000000000001</v>
      </c>
      <c r="E96" s="514">
        <v>23.02</v>
      </c>
      <c r="F96" s="512">
        <v>16.919</v>
      </c>
      <c r="G96" s="250">
        <v>9.6359999999999992</v>
      </c>
      <c r="H96" s="251">
        <v>13.3</v>
      </c>
      <c r="I96" s="250">
        <v>21</v>
      </c>
      <c r="J96" s="250">
        <v>24.7</v>
      </c>
      <c r="K96" s="288">
        <v>30.8</v>
      </c>
    </row>
    <row r="97" spans="1:11" x14ac:dyDescent="0.25">
      <c r="A97" s="247" t="s">
        <v>629</v>
      </c>
      <c r="B97" s="509">
        <v>37.128352</v>
      </c>
      <c r="C97" s="513">
        <v>27.473582999999998</v>
      </c>
      <c r="D97" s="514">
        <v>16.217117999999999</v>
      </c>
      <c r="E97" s="514">
        <v>5.9971570000000005</v>
      </c>
      <c r="F97" s="512">
        <v>2.3157679999999998</v>
      </c>
      <c r="G97" s="250">
        <v>22.579425950000001</v>
      </c>
      <c r="H97" s="251">
        <v>29.8</v>
      </c>
      <c r="I97" s="250">
        <v>22.2</v>
      </c>
      <c r="J97" s="250">
        <v>10.8</v>
      </c>
      <c r="K97" s="288">
        <v>6.2</v>
      </c>
    </row>
    <row r="98" spans="1:11" x14ac:dyDescent="0.25">
      <c r="A98" s="247" t="s">
        <v>630</v>
      </c>
      <c r="B98" s="509">
        <v>61.558</v>
      </c>
      <c r="C98" s="513">
        <v>93.400999999999996</v>
      </c>
      <c r="D98" s="514">
        <v>115.456</v>
      </c>
      <c r="E98" s="514">
        <v>90.712999999999994</v>
      </c>
      <c r="F98" s="512">
        <v>37.131999999999998</v>
      </c>
      <c r="G98" s="250">
        <v>48.371000000000002</v>
      </c>
      <c r="H98" s="251">
        <v>60.2</v>
      </c>
      <c r="I98" s="250">
        <v>102.3</v>
      </c>
      <c r="J98" s="250">
        <v>127.2</v>
      </c>
      <c r="K98" s="288">
        <v>97.8</v>
      </c>
    </row>
    <row r="99" spans="1:11" x14ac:dyDescent="0.25">
      <c r="A99" s="247" t="s">
        <v>631</v>
      </c>
      <c r="B99" s="509">
        <v>52.33</v>
      </c>
      <c r="C99" s="513">
        <v>23.585999999999999</v>
      </c>
      <c r="D99" s="514">
        <v>9.2240000000000002</v>
      </c>
      <c r="E99" s="514">
        <v>3.5859999999999999</v>
      </c>
      <c r="F99" s="512">
        <v>1.246</v>
      </c>
      <c r="G99" s="250">
        <v>41.430048970000001</v>
      </c>
      <c r="H99" s="251">
        <v>31</v>
      </c>
      <c r="I99" s="250">
        <v>11.5</v>
      </c>
      <c r="J99" s="250">
        <v>3.8</v>
      </c>
      <c r="K99" s="288">
        <v>4.5</v>
      </c>
    </row>
    <row r="100" spans="1:11" x14ac:dyDescent="0.25">
      <c r="A100" s="247" t="s">
        <v>632</v>
      </c>
      <c r="B100" s="509">
        <v>47.634999999999998</v>
      </c>
      <c r="C100" s="513">
        <v>36.170999999999999</v>
      </c>
      <c r="D100" s="514">
        <v>23.11</v>
      </c>
      <c r="E100" s="514">
        <v>24.11</v>
      </c>
      <c r="F100" s="512">
        <v>8.484</v>
      </c>
      <c r="G100" s="250">
        <v>36.011000000000003</v>
      </c>
      <c r="H100" s="251">
        <v>46.1</v>
      </c>
      <c r="I100" s="250">
        <v>30.9</v>
      </c>
      <c r="J100" s="250">
        <v>30.6</v>
      </c>
      <c r="K100" s="288">
        <v>13.1</v>
      </c>
    </row>
    <row r="101" spans="1:11" x14ac:dyDescent="0.25">
      <c r="A101" s="247" t="s">
        <v>633</v>
      </c>
      <c r="B101" s="509">
        <v>61.609938999999997</v>
      </c>
      <c r="C101" s="513">
        <v>35.762835000000003</v>
      </c>
      <c r="D101" s="514">
        <v>17.488357000000001</v>
      </c>
      <c r="E101" s="514">
        <v>8.634958000000001</v>
      </c>
      <c r="F101" s="512">
        <v>3.6396060000000001</v>
      </c>
      <c r="G101" s="250">
        <v>50.886664770000003</v>
      </c>
      <c r="H101" s="251">
        <v>45.7</v>
      </c>
      <c r="I101" s="250">
        <v>28.3</v>
      </c>
      <c r="J101" s="250">
        <v>14.7</v>
      </c>
      <c r="K101" s="288">
        <v>7.5</v>
      </c>
    </row>
    <row r="102" spans="1:11" x14ac:dyDescent="0.25">
      <c r="A102" s="247" t="s">
        <v>634</v>
      </c>
      <c r="B102" s="509">
        <v>11.839</v>
      </c>
      <c r="C102" s="513">
        <v>8.8469999999999995</v>
      </c>
      <c r="D102" s="514">
        <v>12.884</v>
      </c>
      <c r="E102" s="514">
        <v>35.304000000000002</v>
      </c>
      <c r="F102" s="512">
        <v>69.742999999999995</v>
      </c>
      <c r="G102" s="250">
        <v>11.77</v>
      </c>
      <c r="H102" s="251">
        <v>5.7</v>
      </c>
      <c r="I102" s="250">
        <v>9.1999999999999993</v>
      </c>
      <c r="J102" s="250">
        <v>26.1</v>
      </c>
      <c r="K102" s="288">
        <v>85.4</v>
      </c>
    </row>
    <row r="103" spans="1:11" x14ac:dyDescent="0.25">
      <c r="A103" s="247" t="s">
        <v>529</v>
      </c>
      <c r="B103" s="509">
        <v>34.337223999999999</v>
      </c>
      <c r="C103" s="513">
        <v>45.605264000000005</v>
      </c>
      <c r="D103" s="514">
        <v>60.803319999999999</v>
      </c>
      <c r="E103" s="514">
        <v>72.791479999999993</v>
      </c>
      <c r="F103" s="512">
        <v>32.981832000000004</v>
      </c>
      <c r="G103" s="250">
        <v>37.747352069999998</v>
      </c>
      <c r="H103" s="251">
        <v>43.6</v>
      </c>
      <c r="I103" s="250">
        <v>57</v>
      </c>
      <c r="J103" s="250">
        <v>78.599999999999994</v>
      </c>
      <c r="K103" s="288">
        <v>60.4</v>
      </c>
    </row>
    <row r="104" spans="1:11" x14ac:dyDescent="0.25">
      <c r="A104" s="247" t="s">
        <v>635</v>
      </c>
      <c r="B104" s="509">
        <v>67.339131999999992</v>
      </c>
      <c r="C104" s="513">
        <v>31.654980999999999</v>
      </c>
      <c r="D104" s="514">
        <v>72.159874000000002</v>
      </c>
      <c r="E104" s="514">
        <v>229.36589999999998</v>
      </c>
      <c r="F104" s="512">
        <v>323.83140000000003</v>
      </c>
      <c r="G104" s="250">
        <v>61.687007950000002</v>
      </c>
      <c r="H104" s="251">
        <v>28.9</v>
      </c>
      <c r="I104" s="250">
        <v>43.6</v>
      </c>
      <c r="J104" s="250">
        <v>155.1</v>
      </c>
      <c r="K104" s="288">
        <v>568.6</v>
      </c>
    </row>
    <row r="105" spans="1:11" x14ac:dyDescent="0.25">
      <c r="A105" s="247" t="s">
        <v>636</v>
      </c>
      <c r="B105" s="509">
        <v>52.60324</v>
      </c>
      <c r="C105" s="513">
        <v>17.941727999999998</v>
      </c>
      <c r="D105" s="514">
        <v>8.1909200000000002</v>
      </c>
      <c r="E105" s="514">
        <v>3.0004</v>
      </c>
      <c r="F105" s="512">
        <v>1.8561759999999998</v>
      </c>
      <c r="G105" s="250">
        <v>37.278441989999997</v>
      </c>
      <c r="H105" s="251">
        <v>32.6</v>
      </c>
      <c r="I105" s="250">
        <v>12.5</v>
      </c>
      <c r="J105" s="250">
        <v>8.6999999999999993</v>
      </c>
      <c r="K105" s="288">
        <v>2.4</v>
      </c>
    </row>
    <row r="106" spans="1:11" x14ac:dyDescent="0.25">
      <c r="A106" s="247" t="s">
        <v>637</v>
      </c>
      <c r="B106" s="509">
        <v>46.61</v>
      </c>
      <c r="C106" s="513">
        <v>17.600000000000001</v>
      </c>
      <c r="D106" s="514">
        <v>10.952999999999999</v>
      </c>
      <c r="E106" s="514">
        <v>3.0720000000000001</v>
      </c>
      <c r="F106" s="512">
        <v>1.7889999999999999</v>
      </c>
      <c r="G106" s="250">
        <v>37.060142890000002</v>
      </c>
      <c r="H106" s="251">
        <v>27.6</v>
      </c>
      <c r="I106" s="250">
        <v>13</v>
      </c>
      <c r="J106" s="250">
        <v>7.9</v>
      </c>
      <c r="K106" s="288">
        <v>3.5</v>
      </c>
    </row>
    <row r="107" spans="1:11" x14ac:dyDescent="0.25">
      <c r="A107" s="252" t="s">
        <v>638</v>
      </c>
      <c r="B107" s="515">
        <v>26.071141999999998</v>
      </c>
      <c r="C107" s="516">
        <v>22.571210000000001</v>
      </c>
      <c r="D107" s="517">
        <v>33.399267999999999</v>
      </c>
      <c r="E107" s="517">
        <v>25.181746</v>
      </c>
      <c r="F107" s="518">
        <v>7.9214909999999996</v>
      </c>
      <c r="G107" s="254">
        <v>26.045244950000001</v>
      </c>
      <c r="H107" s="253">
        <v>17.600000000000001</v>
      </c>
      <c r="I107" s="254">
        <v>28.6</v>
      </c>
      <c r="J107" s="254">
        <v>35.1</v>
      </c>
      <c r="K107" s="290">
        <v>19.5</v>
      </c>
    </row>
    <row r="108" spans="1:11" x14ac:dyDescent="0.25">
      <c r="A108" s="243"/>
      <c r="B108" s="243"/>
      <c r="C108" s="243"/>
      <c r="D108" s="243"/>
      <c r="E108" s="243"/>
      <c r="F108" s="243"/>
      <c r="G108" s="243"/>
      <c r="H108" s="243"/>
      <c r="I108" s="243"/>
      <c r="J108" s="243"/>
      <c r="K108" s="243"/>
    </row>
    <row r="109" spans="1:11" ht="30" customHeight="1" x14ac:dyDescent="0.25">
      <c r="A109" s="723" t="s">
        <v>639</v>
      </c>
      <c r="B109" s="723"/>
      <c r="C109" s="723"/>
      <c r="D109" s="723"/>
      <c r="E109" s="723"/>
      <c r="F109" s="723"/>
      <c r="G109" s="723"/>
      <c r="H109" s="723"/>
      <c r="I109" s="723"/>
      <c r="J109" s="723"/>
      <c r="K109" s="723"/>
    </row>
    <row r="110" spans="1:11" x14ac:dyDescent="0.25">
      <c r="A110" s="715" t="s">
        <v>375</v>
      </c>
      <c r="B110" s="715"/>
      <c r="C110" s="715"/>
      <c r="D110" s="715"/>
      <c r="E110" s="715"/>
      <c r="F110" s="715"/>
      <c r="G110" s="715"/>
      <c r="H110" s="715"/>
      <c r="I110" s="715"/>
      <c r="J110" s="715"/>
      <c r="K110" s="715"/>
    </row>
  </sheetData>
  <mergeCells count="6">
    <mergeCell ref="A110:K110"/>
    <mergeCell ref="A1:H1"/>
    <mergeCell ref="A5:A6"/>
    <mergeCell ref="B5:F5"/>
    <mergeCell ref="G5:K5"/>
    <mergeCell ref="A109:K109"/>
  </mergeCells>
  <hyperlinks>
    <hyperlink ref="A2" location="'Appendix Table Menu'!A1" display="'Appendix Table Menu'!A1" xr:uid="{DB20D98A-08FA-44EF-AB35-FA7721343481}"/>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D6712-9189-48D0-8F57-0961A0062C1A}">
  <sheetPr>
    <tabColor rgb="FFC65911"/>
  </sheetPr>
  <dimension ref="A1:U122"/>
  <sheetViews>
    <sheetView topLeftCell="H2" workbookViewId="0">
      <selection activeCell="H2" sqref="H2"/>
    </sheetView>
  </sheetViews>
  <sheetFormatPr defaultRowHeight="15" x14ac:dyDescent="0.25"/>
  <cols>
    <col min="1" max="1" width="48" customWidth="1"/>
    <col min="2" max="2" width="15" customWidth="1"/>
    <col min="3" max="6" width="11.5703125" customWidth="1"/>
    <col min="7" max="7" width="13.7109375" customWidth="1"/>
    <col min="8" max="8" width="12.140625" customWidth="1"/>
    <col min="9" max="9" width="13.5703125" customWidth="1"/>
    <col min="10" max="13" width="11.5703125" customWidth="1"/>
    <col min="14" max="14" width="14.140625" customWidth="1"/>
  </cols>
  <sheetData>
    <row r="1" spans="1:21" ht="21" x14ac:dyDescent="0.35">
      <c r="A1" s="606" t="s">
        <v>640</v>
      </c>
      <c r="B1" s="606"/>
      <c r="C1" s="606"/>
      <c r="D1" s="606"/>
      <c r="E1" s="606"/>
      <c r="F1" s="606"/>
    </row>
    <row r="2" spans="1:21" x14ac:dyDescent="0.25">
      <c r="A2" s="370" t="s">
        <v>71</v>
      </c>
      <c r="G2" s="31"/>
      <c r="H2" s="31"/>
      <c r="I2" s="31"/>
      <c r="J2" s="31"/>
      <c r="K2" s="31"/>
      <c r="L2" s="31"/>
      <c r="M2" s="31"/>
    </row>
    <row r="3" spans="1:21" x14ac:dyDescent="0.25">
      <c r="A3" s="47"/>
      <c r="G3" s="31"/>
      <c r="H3" s="31"/>
      <c r="I3" s="31"/>
      <c r="J3" s="31"/>
      <c r="K3" s="31"/>
      <c r="L3" s="31"/>
      <c r="M3" s="31"/>
    </row>
    <row r="4" spans="1:21" ht="15.75" thickBot="1" x14ac:dyDescent="0.3">
      <c r="G4" s="113"/>
      <c r="H4" s="113"/>
      <c r="I4" s="113"/>
      <c r="J4" s="113"/>
      <c r="K4" s="113"/>
      <c r="L4" s="113"/>
      <c r="M4" s="113"/>
      <c r="O4" s="113"/>
      <c r="P4" s="113"/>
      <c r="Q4" s="113"/>
      <c r="R4" s="113"/>
      <c r="S4" s="113"/>
      <c r="T4" s="113"/>
      <c r="U4" s="113"/>
    </row>
    <row r="5" spans="1:21" x14ac:dyDescent="0.25">
      <c r="A5" s="726" t="s">
        <v>191</v>
      </c>
      <c r="B5" s="727" t="s">
        <v>411</v>
      </c>
      <c r="C5" s="727"/>
      <c r="D5" s="727"/>
      <c r="E5" s="727"/>
      <c r="F5" s="727"/>
      <c r="G5" s="727"/>
      <c r="H5" s="728"/>
      <c r="I5" s="727" t="s">
        <v>423</v>
      </c>
      <c r="J5" s="729"/>
      <c r="K5" s="729"/>
      <c r="L5" s="729"/>
      <c r="M5" s="729"/>
      <c r="N5" s="729"/>
      <c r="O5" s="730"/>
    </row>
    <row r="6" spans="1:21" ht="15.75" thickBot="1" x14ac:dyDescent="0.3">
      <c r="A6" s="726"/>
      <c r="B6" s="731" t="s">
        <v>178</v>
      </c>
      <c r="C6" s="733" t="s">
        <v>179</v>
      </c>
      <c r="D6" s="733"/>
      <c r="E6" s="733"/>
      <c r="F6" s="733"/>
      <c r="G6" s="724" t="s">
        <v>180</v>
      </c>
      <c r="H6" s="735" t="s">
        <v>78</v>
      </c>
      <c r="I6" s="734" t="s">
        <v>178</v>
      </c>
      <c r="J6" s="736" t="s">
        <v>179</v>
      </c>
      <c r="K6" s="736"/>
      <c r="L6" s="736"/>
      <c r="M6" s="736"/>
      <c r="N6" s="724" t="s">
        <v>180</v>
      </c>
      <c r="O6" s="725" t="s">
        <v>78</v>
      </c>
    </row>
    <row r="7" spans="1:21" ht="30" x14ac:dyDescent="0.25">
      <c r="A7" s="726"/>
      <c r="B7" s="732"/>
      <c r="C7" s="315" t="s">
        <v>181</v>
      </c>
      <c r="D7" s="315" t="s">
        <v>182</v>
      </c>
      <c r="E7" s="315" t="s">
        <v>424</v>
      </c>
      <c r="F7" s="315" t="s">
        <v>78</v>
      </c>
      <c r="G7" s="734"/>
      <c r="H7" s="735"/>
      <c r="I7" s="734"/>
      <c r="J7" s="315" t="s">
        <v>181</v>
      </c>
      <c r="K7" s="315" t="s">
        <v>182</v>
      </c>
      <c r="L7" s="315" t="s">
        <v>424</v>
      </c>
      <c r="M7" s="315" t="s">
        <v>78</v>
      </c>
      <c r="N7" s="724"/>
      <c r="O7" s="725"/>
    </row>
    <row r="8" spans="1:21" x14ac:dyDescent="0.25">
      <c r="A8" s="102" t="s">
        <v>316</v>
      </c>
      <c r="B8" s="148">
        <v>15291.788</v>
      </c>
      <c r="C8" s="149">
        <v>8212.33</v>
      </c>
      <c r="D8" s="149">
        <v>10873.52</v>
      </c>
      <c r="E8" s="149">
        <v>10984.922</v>
      </c>
      <c r="F8" s="149">
        <v>30070.772000000001</v>
      </c>
      <c r="G8" s="149">
        <v>2086.8200000000002</v>
      </c>
      <c r="H8" s="151">
        <v>47449.380000000005</v>
      </c>
      <c r="I8" s="106">
        <v>32.227582320359083</v>
      </c>
      <c r="J8" s="7">
        <v>17.307560183083528</v>
      </c>
      <c r="K8" s="7">
        <v>22.916042317096661</v>
      </c>
      <c r="L8" s="7">
        <v>23.150823045527673</v>
      </c>
      <c r="M8" s="7">
        <v>63.374425545707865</v>
      </c>
      <c r="N8" s="7">
        <v>4.3979921339330454</v>
      </c>
      <c r="O8" s="223">
        <v>100</v>
      </c>
    </row>
    <row r="9" spans="1:21" x14ac:dyDescent="0.25">
      <c r="A9" s="167" t="s">
        <v>546</v>
      </c>
      <c r="B9" s="227">
        <v>39.673999999999999</v>
      </c>
      <c r="C9" s="228">
        <v>17.152000000000001</v>
      </c>
      <c r="D9" s="228">
        <v>24.87</v>
      </c>
      <c r="E9" s="228">
        <v>18.715</v>
      </c>
      <c r="F9" s="228">
        <v>60.737000000000002</v>
      </c>
      <c r="G9" s="228">
        <v>1.069</v>
      </c>
      <c r="H9" s="229">
        <v>101.48</v>
      </c>
      <c r="I9" s="230">
        <v>39.095388253843119</v>
      </c>
      <c r="J9" s="231">
        <v>16.901852581789516</v>
      </c>
      <c r="K9" s="231">
        <v>24.507292077256601</v>
      </c>
      <c r="L9" s="231">
        <v>18.442057548285376</v>
      </c>
      <c r="M9" s="231">
        <v>59.85120220733149</v>
      </c>
      <c r="N9" s="231">
        <v>1.0534095388253844</v>
      </c>
      <c r="O9" s="232">
        <v>100</v>
      </c>
    </row>
    <row r="10" spans="1:21" x14ac:dyDescent="0.25">
      <c r="A10" s="167" t="s">
        <v>547</v>
      </c>
      <c r="B10" s="227">
        <v>18.914437007427214</v>
      </c>
      <c r="C10" s="228">
        <v>60.578979994058606</v>
      </c>
      <c r="D10" s="228">
        <v>33.66057200098038</v>
      </c>
      <c r="E10" s="228">
        <v>27.359916999816896</v>
      </c>
      <c r="F10" s="228">
        <v>121.59946899485588</v>
      </c>
      <c r="G10" s="228">
        <v>3.1193459975719451</v>
      </c>
      <c r="H10" s="229">
        <v>143.63325199985505</v>
      </c>
      <c r="I10" s="230">
        <v>13.168564203674999</v>
      </c>
      <c r="J10" s="231">
        <v>42.176152910692124</v>
      </c>
      <c r="K10" s="231">
        <v>23.43508312477277</v>
      </c>
      <c r="L10" s="231">
        <v>19.048456133155369</v>
      </c>
      <c r="M10" s="231">
        <v>84.659692168620253</v>
      </c>
      <c r="N10" s="231">
        <v>2.1717436277047417</v>
      </c>
      <c r="O10" s="232">
        <v>100</v>
      </c>
    </row>
    <row r="11" spans="1:21" x14ac:dyDescent="0.25">
      <c r="A11" s="167" t="s">
        <v>548</v>
      </c>
      <c r="B11" s="227">
        <v>46.547000036239623</v>
      </c>
      <c r="C11" s="228">
        <v>19.872550010681152</v>
      </c>
      <c r="D11" s="228">
        <v>24.858250000476836</v>
      </c>
      <c r="E11" s="228">
        <v>26.731900007724761</v>
      </c>
      <c r="F11" s="228">
        <v>71.462700018882757</v>
      </c>
      <c r="G11" s="228">
        <v>7.2556000189781189</v>
      </c>
      <c r="H11" s="229">
        <v>125.26530007410049</v>
      </c>
      <c r="I11" s="230">
        <v>37.158734309265867</v>
      </c>
      <c r="J11" s="231">
        <v>15.864369461395594</v>
      </c>
      <c r="K11" s="231">
        <v>19.844482059893664</v>
      </c>
      <c r="L11" s="231">
        <v>21.340227494694499</v>
      </c>
      <c r="M11" s="231">
        <v>57.049079015983764</v>
      </c>
      <c r="N11" s="231">
        <v>5.7921866747503739</v>
      </c>
      <c r="O11" s="232">
        <v>100</v>
      </c>
    </row>
    <row r="12" spans="1:21" x14ac:dyDescent="0.25">
      <c r="A12" s="167" t="s">
        <v>549</v>
      </c>
      <c r="B12" s="227">
        <v>42.837000000000003</v>
      </c>
      <c r="C12" s="228">
        <v>24.064</v>
      </c>
      <c r="D12" s="228">
        <v>24.204000000000001</v>
      </c>
      <c r="E12" s="228">
        <v>17.66</v>
      </c>
      <c r="F12" s="228">
        <v>65.927999999999997</v>
      </c>
      <c r="G12" s="228">
        <v>1.379</v>
      </c>
      <c r="H12" s="229">
        <v>110.14400000000001</v>
      </c>
      <c r="I12" s="230">
        <v>38.891814352120861</v>
      </c>
      <c r="J12" s="231">
        <v>21.847762928529924</v>
      </c>
      <c r="K12" s="231">
        <v>21.974869262056941</v>
      </c>
      <c r="L12" s="231">
        <v>16.033556072051134</v>
      </c>
      <c r="M12" s="231">
        <v>59.856188262638</v>
      </c>
      <c r="N12" s="231">
        <v>1.2519973852411388</v>
      </c>
      <c r="O12" s="232">
        <v>100</v>
      </c>
    </row>
    <row r="13" spans="1:21" x14ac:dyDescent="0.25">
      <c r="A13" s="167" t="s">
        <v>550</v>
      </c>
      <c r="B13" s="227">
        <v>303.27946574962141</v>
      </c>
      <c r="C13" s="228">
        <v>72.184307887554169</v>
      </c>
      <c r="D13" s="228">
        <v>242.69324896121026</v>
      </c>
      <c r="E13" s="228">
        <v>198.46401797926427</v>
      </c>
      <c r="F13" s="228">
        <v>513.34157482802868</v>
      </c>
      <c r="G13" s="228">
        <v>28.836318917036056</v>
      </c>
      <c r="H13" s="229">
        <v>845.4573594946861</v>
      </c>
      <c r="I13" s="230">
        <v>35.871645369659539</v>
      </c>
      <c r="J13" s="231">
        <v>8.537900472082633</v>
      </c>
      <c r="K13" s="231">
        <v>28.705557558368579</v>
      </c>
      <c r="L13" s="231">
        <v>23.474160553511826</v>
      </c>
      <c r="M13" s="231">
        <v>60.717618583963031</v>
      </c>
      <c r="N13" s="231">
        <v>3.4107360463774281</v>
      </c>
      <c r="O13" s="232">
        <v>100</v>
      </c>
    </row>
    <row r="14" spans="1:21" x14ac:dyDescent="0.25">
      <c r="A14" s="167" t="s">
        <v>551</v>
      </c>
      <c r="B14" s="227">
        <v>38.009119953155519</v>
      </c>
      <c r="C14" s="228">
        <v>10.3100159740448</v>
      </c>
      <c r="D14" s="228">
        <v>16.786463994026185</v>
      </c>
      <c r="E14" s="228">
        <v>3.9700639991760256</v>
      </c>
      <c r="F14" s="228">
        <v>31.066543967247011</v>
      </c>
      <c r="G14" s="228">
        <v>6.7523679533004763</v>
      </c>
      <c r="H14" s="229">
        <v>75.828031873702997</v>
      </c>
      <c r="I14" s="230">
        <v>50.125420657709299</v>
      </c>
      <c r="J14" s="231">
        <v>13.596575988173962</v>
      </c>
      <c r="K14" s="231">
        <v>22.137544097129194</v>
      </c>
      <c r="L14" s="231">
        <v>5.2356152481821638</v>
      </c>
      <c r="M14" s="231">
        <v>40.969735333485318</v>
      </c>
      <c r="N14" s="231">
        <v>8.9048440088053802</v>
      </c>
      <c r="O14" s="232">
        <v>100</v>
      </c>
    </row>
    <row r="15" spans="1:21" x14ac:dyDescent="0.25">
      <c r="A15" s="167" t="s">
        <v>552</v>
      </c>
      <c r="B15" s="227">
        <v>91.246347932815553</v>
      </c>
      <c r="C15" s="228">
        <v>48.108891990661618</v>
      </c>
      <c r="D15" s="228">
        <v>98.936651994705201</v>
      </c>
      <c r="E15" s="228">
        <v>127.88272800827026</v>
      </c>
      <c r="F15" s="228">
        <v>274.92827199363711</v>
      </c>
      <c r="G15" s="228">
        <v>9.1590559692382811</v>
      </c>
      <c r="H15" s="229">
        <v>375.33367589569093</v>
      </c>
      <c r="I15" s="230">
        <v>24.310727705172358</v>
      </c>
      <c r="J15" s="231">
        <v>12.817632703981396</v>
      </c>
      <c r="K15" s="231">
        <v>26.359652316996119</v>
      </c>
      <c r="L15" s="231">
        <v>34.071743683295338</v>
      </c>
      <c r="M15" s="231">
        <v>73.24902870427286</v>
      </c>
      <c r="N15" s="231">
        <v>2.4402435905547888</v>
      </c>
      <c r="O15" s="232">
        <v>100</v>
      </c>
    </row>
    <row r="16" spans="1:21" x14ac:dyDescent="0.25">
      <c r="A16" s="167" t="s">
        <v>553</v>
      </c>
      <c r="B16" s="227">
        <v>63.982999999999997</v>
      </c>
      <c r="C16" s="228">
        <v>21.876999999999999</v>
      </c>
      <c r="D16" s="228">
        <v>12.954000000000001</v>
      </c>
      <c r="E16" s="228">
        <v>14.326000000000001</v>
      </c>
      <c r="F16" s="228">
        <v>49.156999999999996</v>
      </c>
      <c r="G16" s="228">
        <v>7.0430000000000001</v>
      </c>
      <c r="H16" s="229">
        <v>120.18300000000001</v>
      </c>
      <c r="I16" s="230">
        <v>53.23797874907433</v>
      </c>
      <c r="J16" s="231">
        <v>18.203073646023149</v>
      </c>
      <c r="K16" s="231">
        <v>10.77856269189486</v>
      </c>
      <c r="L16" s="231">
        <v>11.920155096810698</v>
      </c>
      <c r="M16" s="231">
        <v>40.901791434728707</v>
      </c>
      <c r="N16" s="231">
        <v>5.8602298161969664</v>
      </c>
      <c r="O16" s="232">
        <v>100</v>
      </c>
    </row>
    <row r="17" spans="1:15" x14ac:dyDescent="0.25">
      <c r="A17" s="167" t="s">
        <v>554</v>
      </c>
      <c r="B17" s="227">
        <v>137.23151314473151</v>
      </c>
      <c r="C17" s="228">
        <v>39.987031024456023</v>
      </c>
      <c r="D17" s="228">
        <v>129.55420507073401</v>
      </c>
      <c r="E17" s="228">
        <v>80.083516018867499</v>
      </c>
      <c r="F17" s="228">
        <v>249.62475211405754</v>
      </c>
      <c r="G17" s="228">
        <v>1.9241280117034911</v>
      </c>
      <c r="H17" s="229">
        <v>388.78039327049254</v>
      </c>
      <c r="I17" s="230">
        <v>35.29795111073237</v>
      </c>
      <c r="J17" s="231">
        <v>10.28524887484107</v>
      </c>
      <c r="K17" s="231">
        <v>33.323235253943771</v>
      </c>
      <c r="L17" s="231">
        <v>20.598650910656822</v>
      </c>
      <c r="M17" s="231">
        <v>64.207135039441667</v>
      </c>
      <c r="N17" s="231">
        <v>0.49491384982595721</v>
      </c>
      <c r="O17" s="232">
        <v>100</v>
      </c>
    </row>
    <row r="18" spans="1:15" x14ac:dyDescent="0.25">
      <c r="A18" s="167" t="s">
        <v>555</v>
      </c>
      <c r="B18" s="227">
        <v>33.755000000000003</v>
      </c>
      <c r="C18" s="228">
        <v>17.431999999999999</v>
      </c>
      <c r="D18" s="228">
        <v>20.395</v>
      </c>
      <c r="E18" s="228">
        <v>22.7</v>
      </c>
      <c r="F18" s="228">
        <v>60.527000000000001</v>
      </c>
      <c r="G18" s="228">
        <v>10.451000000000001</v>
      </c>
      <c r="H18" s="229">
        <v>104.733</v>
      </c>
      <c r="I18" s="230">
        <v>32.229574250713725</v>
      </c>
      <c r="J18" s="231">
        <v>16.644228657634173</v>
      </c>
      <c r="K18" s="231">
        <v>19.473327413518184</v>
      </c>
      <c r="L18" s="231">
        <v>21.674161916492416</v>
      </c>
      <c r="M18" s="231">
        <v>57.791717987644773</v>
      </c>
      <c r="N18" s="231">
        <v>9.9787077616415072</v>
      </c>
      <c r="O18" s="232">
        <v>100</v>
      </c>
    </row>
    <row r="19" spans="1:15" x14ac:dyDescent="0.25">
      <c r="A19" s="167" t="s">
        <v>556</v>
      </c>
      <c r="B19" s="227">
        <v>64.663868085622781</v>
      </c>
      <c r="C19" s="228">
        <v>20.823793017864226</v>
      </c>
      <c r="D19" s="228">
        <v>43.424595019340515</v>
      </c>
      <c r="E19" s="228">
        <v>26.388160996675492</v>
      </c>
      <c r="F19" s="228">
        <v>90.636549033880229</v>
      </c>
      <c r="G19" s="228">
        <v>11.155731036782266</v>
      </c>
      <c r="H19" s="229">
        <v>166.45614815628528</v>
      </c>
      <c r="I19" s="230">
        <v>38.847389418689438</v>
      </c>
      <c r="J19" s="231">
        <v>12.51007742790781</v>
      </c>
      <c r="K19" s="231">
        <v>26.087708685034126</v>
      </c>
      <c r="L19" s="231">
        <v>15.852920597381425</v>
      </c>
      <c r="M19" s="231">
        <v>54.45070671032336</v>
      </c>
      <c r="N19" s="231">
        <v>6.7019038709871959</v>
      </c>
      <c r="O19" s="232">
        <v>100</v>
      </c>
    </row>
    <row r="20" spans="1:15" x14ac:dyDescent="0.25">
      <c r="A20" s="167" t="s">
        <v>557</v>
      </c>
      <c r="B20" s="227">
        <v>36.751615985393521</v>
      </c>
      <c r="C20" s="228">
        <v>14.549134998470544</v>
      </c>
      <c r="D20" s="228">
        <v>14.154020002007485</v>
      </c>
      <c r="E20" s="228">
        <v>12.27529399138689</v>
      </c>
      <c r="F20" s="228">
        <v>40.978448991864923</v>
      </c>
      <c r="G20" s="228">
        <v>2.4992960031032561</v>
      </c>
      <c r="H20" s="229">
        <v>80.229360980361704</v>
      </c>
      <c r="I20" s="230">
        <v>45.808187347259903</v>
      </c>
      <c r="J20" s="231">
        <v>18.134427123296966</v>
      </c>
      <c r="K20" s="231">
        <v>17.641945329057354</v>
      </c>
      <c r="L20" s="231">
        <v>15.300251480741073</v>
      </c>
      <c r="M20" s="231">
        <v>51.076623933095391</v>
      </c>
      <c r="N20" s="231">
        <v>3.1151887196447023</v>
      </c>
      <c r="O20" s="232">
        <v>100</v>
      </c>
    </row>
    <row r="21" spans="1:15" x14ac:dyDescent="0.25">
      <c r="A21" s="167" t="s">
        <v>558</v>
      </c>
      <c r="B21" s="227">
        <v>94.825583987474445</v>
      </c>
      <c r="C21" s="228">
        <v>255.28195212411882</v>
      </c>
      <c r="D21" s="228">
        <v>175.54051209616662</v>
      </c>
      <c r="E21" s="228">
        <v>215.05754595017433</v>
      </c>
      <c r="F21" s="228">
        <v>645.88001017045974</v>
      </c>
      <c r="G21" s="228">
        <v>4.8003370413780209</v>
      </c>
      <c r="H21" s="229">
        <v>745.50593119931216</v>
      </c>
      <c r="I21" s="230">
        <v>12.719628378398868</v>
      </c>
      <c r="J21" s="231">
        <v>34.242779492503963</v>
      </c>
      <c r="K21" s="231">
        <v>23.546494367089828</v>
      </c>
      <c r="L21" s="231">
        <v>28.847194495717343</v>
      </c>
      <c r="M21" s="231">
        <v>86.636468355311138</v>
      </c>
      <c r="N21" s="231">
        <v>0.64390326628999595</v>
      </c>
      <c r="O21" s="232">
        <v>100</v>
      </c>
    </row>
    <row r="22" spans="1:15" x14ac:dyDescent="0.25">
      <c r="A22" s="167" t="s">
        <v>559</v>
      </c>
      <c r="B22" s="227">
        <v>26.295000000000002</v>
      </c>
      <c r="C22" s="228">
        <v>37.756</v>
      </c>
      <c r="D22" s="228">
        <v>21.376999999999999</v>
      </c>
      <c r="E22" s="228">
        <v>40.113</v>
      </c>
      <c r="F22" s="228">
        <v>99.245999999999995</v>
      </c>
      <c r="G22" s="228">
        <v>0.78400000000000003</v>
      </c>
      <c r="H22" s="229">
        <v>126.325</v>
      </c>
      <c r="I22" s="230">
        <v>20.815357213536512</v>
      </c>
      <c r="J22" s="231">
        <v>29.887987334256877</v>
      </c>
      <c r="K22" s="231">
        <v>16.922224421135958</v>
      </c>
      <c r="L22" s="231">
        <v>31.753809618048685</v>
      </c>
      <c r="M22" s="231">
        <v>78.56402137344152</v>
      </c>
      <c r="N22" s="231">
        <v>0.62062141302196716</v>
      </c>
      <c r="O22" s="232">
        <v>100</v>
      </c>
    </row>
    <row r="23" spans="1:15" x14ac:dyDescent="0.25">
      <c r="A23" s="167" t="s">
        <v>560</v>
      </c>
      <c r="B23" s="227">
        <v>37.786000000000001</v>
      </c>
      <c r="C23" s="228">
        <v>72.424000000000007</v>
      </c>
      <c r="D23" s="228">
        <v>35.029000000000003</v>
      </c>
      <c r="E23" s="228">
        <v>30.248999999999999</v>
      </c>
      <c r="F23" s="228">
        <v>137.702</v>
      </c>
      <c r="G23" s="228">
        <v>0.85299999999999998</v>
      </c>
      <c r="H23" s="229">
        <v>176.34100000000001</v>
      </c>
      <c r="I23" s="230">
        <v>21.42780181580007</v>
      </c>
      <c r="J23" s="231">
        <v>41.070426049529033</v>
      </c>
      <c r="K23" s="231">
        <v>19.86435372375114</v>
      </c>
      <c r="L23" s="231">
        <v>17.153696531152711</v>
      </c>
      <c r="M23" s="231">
        <v>78.088476304432888</v>
      </c>
      <c r="N23" s="231">
        <v>0.48372187976704228</v>
      </c>
      <c r="O23" s="232">
        <v>100</v>
      </c>
    </row>
    <row r="24" spans="1:15" x14ac:dyDescent="0.25">
      <c r="A24" s="167" t="s">
        <v>561</v>
      </c>
      <c r="B24" s="227">
        <v>35.475000000000001</v>
      </c>
      <c r="C24" s="228">
        <v>10.541</v>
      </c>
      <c r="D24" s="228">
        <v>14.34</v>
      </c>
      <c r="E24" s="228">
        <v>14.775</v>
      </c>
      <c r="F24" s="228">
        <v>39.655999999999999</v>
      </c>
      <c r="G24" s="228">
        <v>4.548</v>
      </c>
      <c r="H24" s="229">
        <v>79.679000000000002</v>
      </c>
      <c r="I24" s="230">
        <v>44.522396114409069</v>
      </c>
      <c r="J24" s="231">
        <v>13.229332697448513</v>
      </c>
      <c r="K24" s="231">
        <v>17.997213820454576</v>
      </c>
      <c r="L24" s="231">
        <v>18.543154407058321</v>
      </c>
      <c r="M24" s="231">
        <v>49.769700924961406</v>
      </c>
      <c r="N24" s="231">
        <v>5.707902960629526</v>
      </c>
      <c r="O24" s="232">
        <v>100</v>
      </c>
    </row>
    <row r="25" spans="1:15" x14ac:dyDescent="0.25">
      <c r="A25" s="167" t="s">
        <v>562</v>
      </c>
      <c r="B25" s="227">
        <v>34.136000000000003</v>
      </c>
      <c r="C25" s="228">
        <v>11.21</v>
      </c>
      <c r="D25" s="228">
        <v>36.475000000000001</v>
      </c>
      <c r="E25" s="228">
        <v>18.021000000000001</v>
      </c>
      <c r="F25" s="228">
        <v>65.706000000000003</v>
      </c>
      <c r="G25" s="228">
        <v>11.205</v>
      </c>
      <c r="H25" s="229">
        <v>111.047</v>
      </c>
      <c r="I25" s="230">
        <v>30.740137059083089</v>
      </c>
      <c r="J25" s="231">
        <v>10.094824713859897</v>
      </c>
      <c r="K25" s="231">
        <v>32.846452403036551</v>
      </c>
      <c r="L25" s="231">
        <v>16.228263708159606</v>
      </c>
      <c r="M25" s="231">
        <v>59.169540825056053</v>
      </c>
      <c r="N25" s="231">
        <v>10.090322115860852</v>
      </c>
      <c r="O25" s="232">
        <v>100</v>
      </c>
    </row>
    <row r="26" spans="1:15" x14ac:dyDescent="0.25">
      <c r="A26" s="167" t="s">
        <v>563</v>
      </c>
      <c r="B26" s="227">
        <v>143.60929128491878</v>
      </c>
      <c r="C26" s="228">
        <v>30.790660070180891</v>
      </c>
      <c r="D26" s="228">
        <v>91.953913048267367</v>
      </c>
      <c r="E26" s="228">
        <v>81.058410016536712</v>
      </c>
      <c r="F26" s="228">
        <v>203.80298313498497</v>
      </c>
      <c r="G26" s="228">
        <v>25.410192199468614</v>
      </c>
      <c r="H26" s="229">
        <v>372.82246661937239</v>
      </c>
      <c r="I26" s="230">
        <v>38.519484243296581</v>
      </c>
      <c r="J26" s="231">
        <v>8.2587995163972145</v>
      </c>
      <c r="K26" s="231">
        <v>24.664262827847864</v>
      </c>
      <c r="L26" s="231">
        <v>21.741825473005118</v>
      </c>
      <c r="M26" s="231">
        <v>54.664887817250197</v>
      </c>
      <c r="N26" s="231">
        <v>6.8156279394532238</v>
      </c>
      <c r="O26" s="232">
        <v>100</v>
      </c>
    </row>
    <row r="27" spans="1:15" x14ac:dyDescent="0.25">
      <c r="A27" s="167" t="s">
        <v>564</v>
      </c>
      <c r="B27" s="227">
        <v>31.49607193517685</v>
      </c>
      <c r="C27" s="228">
        <v>15.159123919010163</v>
      </c>
      <c r="D27" s="228">
        <v>15.174496017932892</v>
      </c>
      <c r="E27" s="228">
        <v>13.179983993530273</v>
      </c>
      <c r="F27" s="228">
        <v>43.51360393047333</v>
      </c>
      <c r="G27" s="228">
        <v>6.6300879521369938</v>
      </c>
      <c r="H27" s="229">
        <v>81.63976381778717</v>
      </c>
      <c r="I27" s="230">
        <v>38.579327600056921</v>
      </c>
      <c r="J27" s="231">
        <v>18.568309375372529</v>
      </c>
      <c r="K27" s="231">
        <v>18.587138556403769</v>
      </c>
      <c r="L27" s="231">
        <v>16.144074133956153</v>
      </c>
      <c r="M27" s="231">
        <v>53.299522065732454</v>
      </c>
      <c r="N27" s="231">
        <v>8.1211503342106326</v>
      </c>
      <c r="O27" s="232">
        <v>100</v>
      </c>
    </row>
    <row r="28" spans="1:15" x14ac:dyDescent="0.25">
      <c r="A28" s="167" t="s">
        <v>565</v>
      </c>
      <c r="B28" s="227">
        <v>273.06545703124999</v>
      </c>
      <c r="C28" s="228">
        <v>338.18735800933837</v>
      </c>
      <c r="D28" s="228">
        <v>336.63824502086641</v>
      </c>
      <c r="E28" s="228">
        <v>370.51563400173188</v>
      </c>
      <c r="F28" s="228">
        <v>1045.3412370319365</v>
      </c>
      <c r="G28" s="228">
        <v>9.8187240123748776</v>
      </c>
      <c r="H28" s="229">
        <v>1328.2254180755615</v>
      </c>
      <c r="I28" s="230">
        <v>20.558668228687335</v>
      </c>
      <c r="J28" s="231">
        <v>25.461593597518338</v>
      </c>
      <c r="K28" s="231">
        <v>25.344963320203178</v>
      </c>
      <c r="L28" s="231">
        <v>27.895538585503381</v>
      </c>
      <c r="M28" s="231">
        <v>78.702095503224896</v>
      </c>
      <c r="N28" s="231">
        <v>0.73923626808776366</v>
      </c>
      <c r="O28" s="232">
        <v>100</v>
      </c>
    </row>
    <row r="29" spans="1:15" x14ac:dyDescent="0.25">
      <c r="A29" s="167" t="s">
        <v>566</v>
      </c>
      <c r="B29" s="227">
        <v>96.496182028710848</v>
      </c>
      <c r="C29" s="228">
        <v>61.151540017724038</v>
      </c>
      <c r="D29" s="228">
        <v>96.387202957510951</v>
      </c>
      <c r="E29" s="228">
        <v>48.394035017669204</v>
      </c>
      <c r="F29" s="228">
        <v>205.93277799290419</v>
      </c>
      <c r="G29" s="228">
        <v>6.7772280039191246</v>
      </c>
      <c r="H29" s="229">
        <v>309.20618802553417</v>
      </c>
      <c r="I29" s="230">
        <v>31.207713741078884</v>
      </c>
      <c r="J29" s="231">
        <v>19.776945735857705</v>
      </c>
      <c r="K29" s="231">
        <v>31.172468951220122</v>
      </c>
      <c r="L29" s="231">
        <v>15.651056444469615</v>
      </c>
      <c r="M29" s="231">
        <v>66.600471131547451</v>
      </c>
      <c r="N29" s="231">
        <v>2.1918151273736681</v>
      </c>
      <c r="O29" s="232">
        <v>100</v>
      </c>
    </row>
    <row r="30" spans="1:15" x14ac:dyDescent="0.25">
      <c r="A30" s="167" t="s">
        <v>567</v>
      </c>
      <c r="B30" s="227">
        <v>105.86</v>
      </c>
      <c r="C30" s="228">
        <v>63.433</v>
      </c>
      <c r="D30" s="228">
        <v>72.195999999999998</v>
      </c>
      <c r="E30" s="228">
        <v>92.183000000000007</v>
      </c>
      <c r="F30" s="228">
        <v>227.81200000000001</v>
      </c>
      <c r="G30" s="228">
        <v>2.601</v>
      </c>
      <c r="H30" s="229">
        <v>336.27300000000002</v>
      </c>
      <c r="I30" s="230">
        <v>31.480374576608888</v>
      </c>
      <c r="J30" s="231">
        <v>18.863542419403281</v>
      </c>
      <c r="K30" s="231">
        <v>21.469460824984463</v>
      </c>
      <c r="L30" s="231">
        <v>27.413143487583007</v>
      </c>
      <c r="M30" s="231">
        <v>67.746146731970754</v>
      </c>
      <c r="N30" s="231">
        <v>0.77347869142036374</v>
      </c>
      <c r="O30" s="232">
        <v>100</v>
      </c>
    </row>
    <row r="31" spans="1:15" x14ac:dyDescent="0.25">
      <c r="A31" s="167" t="s">
        <v>568</v>
      </c>
      <c r="B31" s="227">
        <v>41.576999999999998</v>
      </c>
      <c r="C31" s="228">
        <v>13.154</v>
      </c>
      <c r="D31" s="228">
        <v>26.481000000000002</v>
      </c>
      <c r="E31" s="228">
        <v>17.007000000000001</v>
      </c>
      <c r="F31" s="228">
        <v>56.642000000000003</v>
      </c>
      <c r="G31" s="228">
        <v>3.8620000000000001</v>
      </c>
      <c r="H31" s="229">
        <v>102.081</v>
      </c>
      <c r="I31" s="230">
        <v>40.729420754107032</v>
      </c>
      <c r="J31" s="231">
        <v>12.885845554020827</v>
      </c>
      <c r="K31" s="231">
        <v>25.941164369471302</v>
      </c>
      <c r="L31" s="231">
        <v>16.660299174185205</v>
      </c>
      <c r="M31" s="231">
        <v>55.48730909767734</v>
      </c>
      <c r="N31" s="231">
        <v>3.7832701482156326</v>
      </c>
      <c r="O31" s="232">
        <v>100</v>
      </c>
    </row>
    <row r="32" spans="1:15" x14ac:dyDescent="0.25">
      <c r="A32" s="167" t="s">
        <v>569</v>
      </c>
      <c r="B32" s="227">
        <v>36.609000000000002</v>
      </c>
      <c r="C32" s="228">
        <v>13.186</v>
      </c>
      <c r="D32" s="228">
        <v>25.876999999999999</v>
      </c>
      <c r="E32" s="228">
        <v>15.946</v>
      </c>
      <c r="F32" s="228">
        <v>55.009</v>
      </c>
      <c r="G32" s="228">
        <v>16.925999999999998</v>
      </c>
      <c r="H32" s="229">
        <v>108.544</v>
      </c>
      <c r="I32" s="230">
        <v>33.727336379716981</v>
      </c>
      <c r="J32" s="231">
        <v>12.148068985849056</v>
      </c>
      <c r="K32" s="231">
        <v>23.84010170990566</v>
      </c>
      <c r="L32" s="231">
        <v>14.69081662735849</v>
      </c>
      <c r="M32" s="231">
        <v>50.678987323113212</v>
      </c>
      <c r="N32" s="231">
        <v>15.593676297169811</v>
      </c>
      <c r="O32" s="232">
        <v>100</v>
      </c>
    </row>
    <row r="33" spans="1:15" x14ac:dyDescent="0.25">
      <c r="A33" s="167" t="s">
        <v>570</v>
      </c>
      <c r="B33" s="227">
        <v>108.11287996912003</v>
      </c>
      <c r="C33" s="228">
        <v>76.160404989242551</v>
      </c>
      <c r="D33" s="228">
        <v>96.21529998469353</v>
      </c>
      <c r="E33" s="228">
        <v>57.694004966735839</v>
      </c>
      <c r="F33" s="228">
        <v>230.06970994067191</v>
      </c>
      <c r="G33" s="228">
        <v>4.8717249850034712</v>
      </c>
      <c r="H33" s="229">
        <v>343.05431489479543</v>
      </c>
      <c r="I33" s="230">
        <v>31.514799632319168</v>
      </c>
      <c r="J33" s="231">
        <v>22.200684172300438</v>
      </c>
      <c r="K33" s="231">
        <v>28.046666608522298</v>
      </c>
      <c r="L33" s="231">
        <v>16.817746479716742</v>
      </c>
      <c r="M33" s="231">
        <v>67.065097260539474</v>
      </c>
      <c r="N33" s="231">
        <v>1.420103107141353</v>
      </c>
      <c r="O33" s="232">
        <v>100</v>
      </c>
    </row>
    <row r="34" spans="1:15" x14ac:dyDescent="0.25">
      <c r="A34" s="167" t="s">
        <v>571</v>
      </c>
      <c r="B34" s="227">
        <v>316.61922600114343</v>
      </c>
      <c r="C34" s="228">
        <v>120.46085199880601</v>
      </c>
      <c r="D34" s="228">
        <v>393.19957198333742</v>
      </c>
      <c r="E34" s="228">
        <v>344.74257499980928</v>
      </c>
      <c r="F34" s="228">
        <v>858.40299898195269</v>
      </c>
      <c r="G34" s="228">
        <v>24.642525999546052</v>
      </c>
      <c r="H34" s="229">
        <v>1199.6647509826421</v>
      </c>
      <c r="I34" s="230">
        <v>26.392308829762772</v>
      </c>
      <c r="J34" s="231">
        <v>10.041209587940033</v>
      </c>
      <c r="K34" s="231">
        <v>32.775787707463159</v>
      </c>
      <c r="L34" s="231">
        <v>28.736576174087929</v>
      </c>
      <c r="M34" s="231">
        <v>71.553573469491127</v>
      </c>
      <c r="N34" s="231">
        <v>2.0541177007460982</v>
      </c>
      <c r="O34" s="232">
        <v>100</v>
      </c>
    </row>
    <row r="35" spans="1:15" x14ac:dyDescent="0.25">
      <c r="A35" s="167" t="s">
        <v>572</v>
      </c>
      <c r="B35" s="227">
        <v>53.183</v>
      </c>
      <c r="C35" s="228">
        <v>27.395</v>
      </c>
      <c r="D35" s="228">
        <v>32.804000000000002</v>
      </c>
      <c r="E35" s="228">
        <v>14.731999999999999</v>
      </c>
      <c r="F35" s="228">
        <v>74.930999999999997</v>
      </c>
      <c r="G35" s="228">
        <v>0.20200000000000001</v>
      </c>
      <c r="H35" s="229">
        <v>128.316</v>
      </c>
      <c r="I35" s="230">
        <v>41.446896723713337</v>
      </c>
      <c r="J35" s="231">
        <v>21.349636834065898</v>
      </c>
      <c r="K35" s="231">
        <v>25.565011378160168</v>
      </c>
      <c r="L35" s="231">
        <v>11.481031204214595</v>
      </c>
      <c r="M35" s="231">
        <v>58.395679416440657</v>
      </c>
      <c r="N35" s="231">
        <v>0.15742385984600518</v>
      </c>
      <c r="O35" s="232">
        <v>100</v>
      </c>
    </row>
    <row r="36" spans="1:15" x14ac:dyDescent="0.25">
      <c r="A36" s="167" t="s">
        <v>573</v>
      </c>
      <c r="B36" s="227">
        <v>37.829000000000001</v>
      </c>
      <c r="C36" s="228">
        <v>10.121</v>
      </c>
      <c r="D36" s="228">
        <v>16.809999999999999</v>
      </c>
      <c r="E36" s="228">
        <v>9.4239999999999995</v>
      </c>
      <c r="F36" s="228">
        <v>36.354999999999997</v>
      </c>
      <c r="G36" s="228">
        <v>4.0570000000000004</v>
      </c>
      <c r="H36" s="229">
        <v>78.241</v>
      </c>
      <c r="I36" s="230">
        <v>48.349330913459696</v>
      </c>
      <c r="J36" s="231">
        <v>12.935673112562467</v>
      </c>
      <c r="K36" s="231">
        <v>21.484899221635715</v>
      </c>
      <c r="L36" s="231">
        <v>12.044835827762936</v>
      </c>
      <c r="M36" s="231">
        <v>46.465408161961122</v>
      </c>
      <c r="N36" s="231">
        <v>5.1852609245791843</v>
      </c>
      <c r="O36" s="232">
        <v>100</v>
      </c>
    </row>
    <row r="37" spans="1:15" x14ac:dyDescent="0.25">
      <c r="A37" s="167" t="s">
        <v>574</v>
      </c>
      <c r="B37" s="227">
        <v>118.73315594093502</v>
      </c>
      <c r="C37" s="228">
        <v>35.09757397478819</v>
      </c>
      <c r="D37" s="228">
        <v>109.1774049603343</v>
      </c>
      <c r="E37" s="228">
        <v>164.09720598447322</v>
      </c>
      <c r="F37" s="228">
        <v>308.37218491959572</v>
      </c>
      <c r="G37" s="228">
        <v>5.6768820178210735</v>
      </c>
      <c r="H37" s="229">
        <v>432.78222287835183</v>
      </c>
      <c r="I37" s="230">
        <v>27.434850523957177</v>
      </c>
      <c r="J37" s="231">
        <v>8.1097540793983942</v>
      </c>
      <c r="K37" s="231">
        <v>25.226869124664191</v>
      </c>
      <c r="L37" s="231">
        <v>37.916808341408782</v>
      </c>
      <c r="M37" s="231">
        <v>71.253431545471372</v>
      </c>
      <c r="N37" s="231">
        <v>1.3117179305714586</v>
      </c>
      <c r="O37" s="232">
        <v>100</v>
      </c>
    </row>
    <row r="38" spans="1:15" x14ac:dyDescent="0.25">
      <c r="A38" s="167" t="s">
        <v>575</v>
      </c>
      <c r="B38" s="227">
        <v>28.423340042829512</v>
      </c>
      <c r="C38" s="228">
        <v>7.7776230090856551</v>
      </c>
      <c r="D38" s="228">
        <v>19.999360041975976</v>
      </c>
      <c r="E38" s="228">
        <v>34.509310012102127</v>
      </c>
      <c r="F38" s="228">
        <v>62.286293063163754</v>
      </c>
      <c r="G38" s="228">
        <v>0.68821300017833709</v>
      </c>
      <c r="H38" s="229">
        <v>91.397846106171613</v>
      </c>
      <c r="I38" s="230">
        <v>31.09847907117172</v>
      </c>
      <c r="J38" s="231">
        <v>8.5096348988912052</v>
      </c>
      <c r="K38" s="231">
        <v>21.881653555318877</v>
      </c>
      <c r="L38" s="231">
        <v>37.757246458537601</v>
      </c>
      <c r="M38" s="231">
        <v>68.148534912747678</v>
      </c>
      <c r="N38" s="231">
        <v>0.75298601608059745</v>
      </c>
      <c r="O38" s="232">
        <v>100</v>
      </c>
    </row>
    <row r="39" spans="1:15" x14ac:dyDescent="0.25">
      <c r="A39" s="167" t="s">
        <v>576</v>
      </c>
      <c r="B39" s="227">
        <v>225.2637739496231</v>
      </c>
      <c r="C39" s="228">
        <v>66.492029970169071</v>
      </c>
      <c r="D39" s="228">
        <v>151.67667690181733</v>
      </c>
      <c r="E39" s="228">
        <v>106.65589093780518</v>
      </c>
      <c r="F39" s="228">
        <v>324.82459780979156</v>
      </c>
      <c r="G39" s="228">
        <v>13.488944977760315</v>
      </c>
      <c r="H39" s="229">
        <v>563.57731673717501</v>
      </c>
      <c r="I39" s="230">
        <v>39.970340760658253</v>
      </c>
      <c r="J39" s="231">
        <v>11.798209047007779</v>
      </c>
      <c r="K39" s="231">
        <v>26.913197603471318</v>
      </c>
      <c r="L39" s="231">
        <v>18.924801934060859</v>
      </c>
      <c r="M39" s="231">
        <v>57.636208584539951</v>
      </c>
      <c r="N39" s="231">
        <v>2.3934506548017978</v>
      </c>
      <c r="O39" s="232">
        <v>100</v>
      </c>
    </row>
    <row r="40" spans="1:15" x14ac:dyDescent="0.25">
      <c r="A40" s="167" t="s">
        <v>577</v>
      </c>
      <c r="B40" s="227">
        <v>29.283539077758789</v>
      </c>
      <c r="C40" s="228">
        <v>10.139167056083679</v>
      </c>
      <c r="D40" s="228">
        <v>33.456480013847354</v>
      </c>
      <c r="E40" s="228">
        <v>17.725466011047363</v>
      </c>
      <c r="F40" s="228">
        <v>61.321113080978392</v>
      </c>
      <c r="G40" s="228">
        <v>4.9701340365409852</v>
      </c>
      <c r="H40" s="229">
        <v>95.574786195278165</v>
      </c>
      <c r="I40" s="230">
        <v>30.639397945318692</v>
      </c>
      <c r="J40" s="231">
        <v>10.608621227116698</v>
      </c>
      <c r="K40" s="231">
        <v>35.005550465463934</v>
      </c>
      <c r="L40" s="231">
        <v>18.546173856806476</v>
      </c>
      <c r="M40" s="231">
        <v>64.160345549387102</v>
      </c>
      <c r="N40" s="231">
        <v>5.2002565052942096</v>
      </c>
      <c r="O40" s="232">
        <v>100</v>
      </c>
    </row>
    <row r="41" spans="1:15" x14ac:dyDescent="0.25">
      <c r="A41" s="167" t="s">
        <v>578</v>
      </c>
      <c r="B41" s="227">
        <v>52.3443360068202</v>
      </c>
      <c r="C41" s="228">
        <v>16.767760003149508</v>
      </c>
      <c r="D41" s="228">
        <v>31.973408002614974</v>
      </c>
      <c r="E41" s="228">
        <v>14.545168001174927</v>
      </c>
      <c r="F41" s="228">
        <v>63.286336006939408</v>
      </c>
      <c r="G41" s="228">
        <v>6.4244000012874602</v>
      </c>
      <c r="H41" s="229">
        <v>122.05507201504707</v>
      </c>
      <c r="I41" s="230">
        <v>42.885834355467949</v>
      </c>
      <c r="J41" s="231">
        <v>13.737864167645867</v>
      </c>
      <c r="K41" s="231">
        <v>26.195886393539848</v>
      </c>
      <c r="L41" s="231">
        <v>11.916889450838868</v>
      </c>
      <c r="M41" s="231">
        <v>51.85064001202457</v>
      </c>
      <c r="N41" s="231">
        <v>5.2635256325074753</v>
      </c>
      <c r="O41" s="232">
        <v>100</v>
      </c>
    </row>
    <row r="42" spans="1:15" x14ac:dyDescent="0.25">
      <c r="A42" s="167" t="s">
        <v>579</v>
      </c>
      <c r="B42" s="227">
        <v>64.308000000000007</v>
      </c>
      <c r="C42" s="228">
        <v>29.945</v>
      </c>
      <c r="D42" s="228">
        <v>34.475999999999999</v>
      </c>
      <c r="E42" s="228">
        <v>18.908000000000001</v>
      </c>
      <c r="F42" s="228">
        <v>83.328999999999994</v>
      </c>
      <c r="G42" s="228">
        <v>6.0039999999999996</v>
      </c>
      <c r="H42" s="229">
        <v>153.64099999999999</v>
      </c>
      <c r="I42" s="230">
        <v>41.856014995997157</v>
      </c>
      <c r="J42" s="231">
        <v>19.490240235353845</v>
      </c>
      <c r="K42" s="231">
        <v>22.439322837003147</v>
      </c>
      <c r="L42" s="231">
        <v>12.306610865589263</v>
      </c>
      <c r="M42" s="231">
        <v>54.236173937946255</v>
      </c>
      <c r="N42" s="231">
        <v>3.9078110660565866</v>
      </c>
      <c r="O42" s="232">
        <v>100</v>
      </c>
    </row>
    <row r="43" spans="1:15" x14ac:dyDescent="0.25">
      <c r="A43" s="167" t="s">
        <v>580</v>
      </c>
      <c r="B43" s="227">
        <v>37.75969897043705</v>
      </c>
      <c r="C43" s="228">
        <v>21.827648996829986</v>
      </c>
      <c r="D43" s="228">
        <v>30.289982983589173</v>
      </c>
      <c r="E43" s="228">
        <v>21.545891025304794</v>
      </c>
      <c r="F43" s="228">
        <v>73.66352300572396</v>
      </c>
      <c r="G43" s="228">
        <v>5.4809279861450193</v>
      </c>
      <c r="H43" s="229">
        <v>116.90414996230602</v>
      </c>
      <c r="I43" s="230">
        <v>32.299707908241146</v>
      </c>
      <c r="J43" s="231">
        <v>18.671406450385195</v>
      </c>
      <c r="K43" s="231">
        <v>25.910100705026913</v>
      </c>
      <c r="L43" s="231">
        <v>18.430390223317087</v>
      </c>
      <c r="M43" s="231">
        <v>63.011897378729195</v>
      </c>
      <c r="N43" s="231">
        <v>4.688394713029659</v>
      </c>
      <c r="O43" s="232">
        <v>100</v>
      </c>
    </row>
    <row r="44" spans="1:15" x14ac:dyDescent="0.25">
      <c r="A44" s="167" t="s">
        <v>581</v>
      </c>
      <c r="B44" s="227">
        <v>46.469623779296874</v>
      </c>
      <c r="C44" s="228">
        <v>14.047151969909669</v>
      </c>
      <c r="D44" s="228">
        <v>35.81689594078064</v>
      </c>
      <c r="E44" s="228">
        <v>14.56439997291565</v>
      </c>
      <c r="F44" s="228">
        <v>64.428447883605955</v>
      </c>
      <c r="G44" s="228">
        <v>11.689231918334961</v>
      </c>
      <c r="H44" s="229">
        <v>122.58730358123779</v>
      </c>
      <c r="I44" s="230">
        <v>37.907370846526341</v>
      </c>
      <c r="J44" s="231">
        <v>11.458896280070892</v>
      </c>
      <c r="K44" s="231">
        <v>29.217459634427001</v>
      </c>
      <c r="L44" s="231">
        <v>11.880838836840814</v>
      </c>
      <c r="M44" s="231">
        <v>52.557194751338713</v>
      </c>
      <c r="N44" s="231">
        <v>9.5354344021349533</v>
      </c>
      <c r="O44" s="232">
        <v>100</v>
      </c>
    </row>
    <row r="45" spans="1:15" x14ac:dyDescent="0.25">
      <c r="A45" s="167" t="s">
        <v>582</v>
      </c>
      <c r="B45" s="227">
        <v>35.325631969928743</v>
      </c>
      <c r="C45" s="228">
        <v>16.987351994514466</v>
      </c>
      <c r="D45" s="228">
        <v>25.594447986602784</v>
      </c>
      <c r="E45" s="228">
        <v>17.17175998687744</v>
      </c>
      <c r="F45" s="228">
        <v>59.75355996799469</v>
      </c>
      <c r="G45" s="228">
        <v>15.573959977149963</v>
      </c>
      <c r="H45" s="229">
        <v>110.65315191507339</v>
      </c>
      <c r="I45" s="230">
        <v>31.924650458254693</v>
      </c>
      <c r="J45" s="231">
        <v>15.351891654701626</v>
      </c>
      <c r="K45" s="231">
        <v>23.130337946673759</v>
      </c>
      <c r="L45" s="231">
        <v>15.518545734744924</v>
      </c>
      <c r="M45" s="231">
        <v>54.000775336120313</v>
      </c>
      <c r="N45" s="231">
        <v>14.074574205624998</v>
      </c>
      <c r="O45" s="232">
        <v>100</v>
      </c>
    </row>
    <row r="46" spans="1:15" x14ac:dyDescent="0.25">
      <c r="A46" s="167" t="s">
        <v>583</v>
      </c>
      <c r="B46" s="227">
        <v>27.867999999999999</v>
      </c>
      <c r="C46" s="228">
        <v>16.631</v>
      </c>
      <c r="D46" s="228">
        <v>20.416</v>
      </c>
      <c r="E46" s="228">
        <v>10.417</v>
      </c>
      <c r="F46" s="228">
        <v>47.463999999999999</v>
      </c>
      <c r="G46" s="228">
        <v>2.6019999999999999</v>
      </c>
      <c r="H46" s="229">
        <v>77.933999999999997</v>
      </c>
      <c r="I46" s="230">
        <v>35.758462288603177</v>
      </c>
      <c r="J46" s="231">
        <v>21.339851669361252</v>
      </c>
      <c r="K46" s="231">
        <v>26.196525264967796</v>
      </c>
      <c r="L46" s="231">
        <v>13.366438268278285</v>
      </c>
      <c r="M46" s="231">
        <v>60.902815202607329</v>
      </c>
      <c r="N46" s="231">
        <v>3.3387225087894885</v>
      </c>
      <c r="O46" s="232">
        <v>100</v>
      </c>
    </row>
    <row r="47" spans="1:15" x14ac:dyDescent="0.25">
      <c r="A47" s="167" t="s">
        <v>472</v>
      </c>
      <c r="B47" s="227">
        <v>30.27</v>
      </c>
      <c r="C47" s="228">
        <v>58.290999999999997</v>
      </c>
      <c r="D47" s="228">
        <v>43.183999999999997</v>
      </c>
      <c r="E47" s="228">
        <v>42.173999999999999</v>
      </c>
      <c r="F47" s="228">
        <v>143.649</v>
      </c>
      <c r="G47" s="228">
        <v>0.35299999999999998</v>
      </c>
      <c r="H47" s="229">
        <v>174.27199999999999</v>
      </c>
      <c r="I47" s="230">
        <v>17.369399559309585</v>
      </c>
      <c r="J47" s="231">
        <v>33.448287734116782</v>
      </c>
      <c r="K47" s="231">
        <v>24.779654792508264</v>
      </c>
      <c r="L47" s="231">
        <v>24.200100991553434</v>
      </c>
      <c r="M47" s="231">
        <v>82.428043518178484</v>
      </c>
      <c r="N47" s="231">
        <v>0.20255692251193538</v>
      </c>
      <c r="O47" s="232">
        <v>100</v>
      </c>
    </row>
    <row r="48" spans="1:15" x14ac:dyDescent="0.25">
      <c r="A48" s="167" t="s">
        <v>584</v>
      </c>
      <c r="B48" s="227">
        <v>289.35401987361905</v>
      </c>
      <c r="C48" s="228">
        <v>85.134919958114622</v>
      </c>
      <c r="D48" s="228">
        <v>342.53269994211195</v>
      </c>
      <c r="E48" s="228">
        <v>321.94537999057769</v>
      </c>
      <c r="F48" s="228">
        <v>749.6129998908043</v>
      </c>
      <c r="G48" s="228">
        <v>38.64341996717453</v>
      </c>
      <c r="H48" s="229">
        <v>1077.6104397315978</v>
      </c>
      <c r="I48" s="230">
        <v>26.851449206977701</v>
      </c>
      <c r="J48" s="231">
        <v>7.9003429086413934</v>
      </c>
      <c r="K48" s="231">
        <v>31.786319741615266</v>
      </c>
      <c r="L48" s="231">
        <v>29.875859412680256</v>
      </c>
      <c r="M48" s="231">
        <v>69.562522062936921</v>
      </c>
      <c r="N48" s="231">
        <v>3.5860287300853826</v>
      </c>
      <c r="O48" s="232">
        <v>100</v>
      </c>
    </row>
    <row r="49" spans="1:15" x14ac:dyDescent="0.25">
      <c r="A49" s="167" t="s">
        <v>585</v>
      </c>
      <c r="B49" s="227">
        <v>119.18899999999999</v>
      </c>
      <c r="C49" s="228">
        <v>40.075000000000003</v>
      </c>
      <c r="D49" s="228">
        <v>88.251000000000005</v>
      </c>
      <c r="E49" s="228">
        <v>45.637999999999998</v>
      </c>
      <c r="F49" s="228">
        <v>173.964</v>
      </c>
      <c r="G49" s="228">
        <v>6.7249999999999996</v>
      </c>
      <c r="H49" s="229">
        <v>299.87799999999999</v>
      </c>
      <c r="I49" s="230">
        <v>39.745829970854814</v>
      </c>
      <c r="J49" s="231">
        <v>13.363767932292467</v>
      </c>
      <c r="K49" s="231">
        <v>29.428967780230625</v>
      </c>
      <c r="L49" s="231">
        <v>15.218855667971642</v>
      </c>
      <c r="M49" s="231">
        <v>58.011591380494728</v>
      </c>
      <c r="N49" s="231">
        <v>2.2425786486504515</v>
      </c>
      <c r="O49" s="232">
        <v>100</v>
      </c>
    </row>
    <row r="50" spans="1:15" x14ac:dyDescent="0.25">
      <c r="A50" s="167" t="s">
        <v>586</v>
      </c>
      <c r="B50" s="227">
        <v>31.163047998428343</v>
      </c>
      <c r="C50" s="228">
        <v>10.89467199420929</v>
      </c>
      <c r="D50" s="228">
        <v>24.580941994667054</v>
      </c>
      <c r="E50" s="228">
        <v>5.9040160064697265</v>
      </c>
      <c r="F50" s="228">
        <v>41.379629995346072</v>
      </c>
      <c r="G50" s="228">
        <v>6.2407520017623899</v>
      </c>
      <c r="H50" s="229">
        <v>78.783429995536807</v>
      </c>
      <c r="I50" s="230">
        <v>39.555332891946662</v>
      </c>
      <c r="J50" s="231">
        <v>13.828633755634259</v>
      </c>
      <c r="K50" s="231">
        <v>31.200649674759777</v>
      </c>
      <c r="L50" s="231">
        <v>7.4939819284387559</v>
      </c>
      <c r="M50" s="231">
        <v>52.523265358832795</v>
      </c>
      <c r="N50" s="231">
        <v>7.9214017492205375</v>
      </c>
      <c r="O50" s="232">
        <v>100</v>
      </c>
    </row>
    <row r="51" spans="1:15" x14ac:dyDescent="0.25">
      <c r="A51" s="167" t="s">
        <v>587</v>
      </c>
      <c r="B51" s="227">
        <v>79.223797975301736</v>
      </c>
      <c r="C51" s="228">
        <v>24.491381975650789</v>
      </c>
      <c r="D51" s="228">
        <v>56.396017991542813</v>
      </c>
      <c r="E51" s="228">
        <v>41.839910000801083</v>
      </c>
      <c r="F51" s="228">
        <v>122.72730996799469</v>
      </c>
      <c r="G51" s="228">
        <v>17.003177968263625</v>
      </c>
      <c r="H51" s="229">
        <v>218.95428591156005</v>
      </c>
      <c r="I51" s="230">
        <v>36.182803020033958</v>
      </c>
      <c r="J51" s="231">
        <v>11.185614327523755</v>
      </c>
      <c r="K51" s="231">
        <v>25.756982904788757</v>
      </c>
      <c r="L51" s="231">
        <v>19.108970544518616</v>
      </c>
      <c r="M51" s="231">
        <v>56.051567776831121</v>
      </c>
      <c r="N51" s="231">
        <v>7.7656292031349157</v>
      </c>
      <c r="O51" s="232">
        <v>100</v>
      </c>
    </row>
    <row r="52" spans="1:15" x14ac:dyDescent="0.25">
      <c r="A52" s="167" t="s">
        <v>588</v>
      </c>
      <c r="B52" s="227">
        <v>129.85423128318786</v>
      </c>
      <c r="C52" s="228">
        <v>41.078583134651183</v>
      </c>
      <c r="D52" s="228">
        <v>75.669785080194472</v>
      </c>
      <c r="E52" s="228">
        <v>64.615595026016237</v>
      </c>
      <c r="F52" s="228">
        <v>181.36396324086189</v>
      </c>
      <c r="G52" s="228">
        <v>3.6080830445289611</v>
      </c>
      <c r="H52" s="229">
        <v>314.82627756857875</v>
      </c>
      <c r="I52" s="230">
        <v>41.246312819266393</v>
      </c>
      <c r="J52" s="231">
        <v>13.04801602074116</v>
      </c>
      <c r="K52" s="231">
        <v>24.035409516828306</v>
      </c>
      <c r="L52" s="231">
        <v>20.524206405210567</v>
      </c>
      <c r="M52" s="231">
        <v>57.607631942780039</v>
      </c>
      <c r="N52" s="231">
        <v>1.1460552379535762</v>
      </c>
      <c r="O52" s="232">
        <v>100</v>
      </c>
    </row>
    <row r="53" spans="1:15" x14ac:dyDescent="0.25">
      <c r="A53" s="167" t="s">
        <v>589</v>
      </c>
      <c r="B53" s="227">
        <v>43.966267007350922</v>
      </c>
      <c r="C53" s="228">
        <v>16.795716012954713</v>
      </c>
      <c r="D53" s="228">
        <v>31.196121000766755</v>
      </c>
      <c r="E53" s="228">
        <v>17.61790101313591</v>
      </c>
      <c r="F53" s="228">
        <v>65.609738026857372</v>
      </c>
      <c r="G53" s="228">
        <v>10.8144479970932</v>
      </c>
      <c r="H53" s="229">
        <v>120.3904530313015</v>
      </c>
      <c r="I53" s="230">
        <v>36.519728849196788</v>
      </c>
      <c r="J53" s="231">
        <v>13.951036473455108</v>
      </c>
      <c r="K53" s="231">
        <v>25.912454198220992</v>
      </c>
      <c r="L53" s="231">
        <v>14.63396853283313</v>
      </c>
      <c r="M53" s="231">
        <v>54.497459204509227</v>
      </c>
      <c r="N53" s="231">
        <v>8.9828119462939853</v>
      </c>
      <c r="O53" s="232">
        <v>100</v>
      </c>
    </row>
    <row r="54" spans="1:15" x14ac:dyDescent="0.25">
      <c r="A54" s="167" t="s">
        <v>590</v>
      </c>
      <c r="B54" s="227">
        <v>35.414999999999999</v>
      </c>
      <c r="C54" s="228">
        <v>12.614000000000001</v>
      </c>
      <c r="D54" s="228">
        <v>13.066000000000001</v>
      </c>
      <c r="E54" s="228">
        <v>8.4499999999999993</v>
      </c>
      <c r="F54" s="228">
        <v>34.130000000000003</v>
      </c>
      <c r="G54" s="228">
        <v>10.294</v>
      </c>
      <c r="H54" s="229">
        <v>79.838999999999999</v>
      </c>
      <c r="I54" s="230">
        <v>44.358020516289031</v>
      </c>
      <c r="J54" s="231">
        <v>15.799296083367778</v>
      </c>
      <c r="K54" s="231">
        <v>16.365435438820626</v>
      </c>
      <c r="L54" s="231">
        <v>10.583799897293304</v>
      </c>
      <c r="M54" s="231">
        <v>42.748531419481708</v>
      </c>
      <c r="N54" s="231">
        <v>12.893448064229263</v>
      </c>
      <c r="O54" s="232">
        <v>100</v>
      </c>
    </row>
    <row r="55" spans="1:15" x14ac:dyDescent="0.25">
      <c r="A55" s="167" t="s">
        <v>591</v>
      </c>
      <c r="B55" s="227">
        <v>143.99299999999999</v>
      </c>
      <c r="C55" s="228">
        <v>67.593999999999994</v>
      </c>
      <c r="D55" s="228">
        <v>113.087</v>
      </c>
      <c r="E55" s="228">
        <v>80.027000000000001</v>
      </c>
      <c r="F55" s="228">
        <v>260.70800000000003</v>
      </c>
      <c r="G55" s="228">
        <v>8.9760000000000009</v>
      </c>
      <c r="H55" s="229">
        <v>413.67700000000002</v>
      </c>
      <c r="I55" s="230">
        <v>34.808074899015416</v>
      </c>
      <c r="J55" s="231">
        <v>16.339801342593375</v>
      </c>
      <c r="K55" s="231">
        <v>27.337028647954803</v>
      </c>
      <c r="L55" s="231">
        <v>19.345286298247181</v>
      </c>
      <c r="M55" s="231">
        <v>63.02211628879536</v>
      </c>
      <c r="N55" s="231">
        <v>2.1698088121892201</v>
      </c>
      <c r="O55" s="232">
        <v>100</v>
      </c>
    </row>
    <row r="56" spans="1:15" x14ac:dyDescent="0.25">
      <c r="A56" s="167" t="s">
        <v>481</v>
      </c>
      <c r="B56" s="227">
        <v>41.181274987578391</v>
      </c>
      <c r="C56" s="228">
        <v>16.916013996481894</v>
      </c>
      <c r="D56" s="228">
        <v>33.582903989553451</v>
      </c>
      <c r="E56" s="228">
        <v>15.13676999282837</v>
      </c>
      <c r="F56" s="228">
        <v>65.635687978863714</v>
      </c>
      <c r="G56" s="228">
        <v>8.9618909955024719</v>
      </c>
      <c r="H56" s="229">
        <v>115.77885396194458</v>
      </c>
      <c r="I56" s="230">
        <v>35.568908810510678</v>
      </c>
      <c r="J56" s="231">
        <v>14.610624840043787</v>
      </c>
      <c r="K56" s="231">
        <v>29.00607739699327</v>
      </c>
      <c r="L56" s="231">
        <v>13.073864073489347</v>
      </c>
      <c r="M56" s="231">
        <v>56.6905663105264</v>
      </c>
      <c r="N56" s="231">
        <v>7.7405248789629244</v>
      </c>
      <c r="O56" s="232">
        <v>100</v>
      </c>
    </row>
    <row r="57" spans="1:15" x14ac:dyDescent="0.25">
      <c r="A57" s="167" t="s">
        <v>592</v>
      </c>
      <c r="B57" s="227">
        <v>635.15800000000002</v>
      </c>
      <c r="C57" s="228">
        <v>354.05599999999998</v>
      </c>
      <c r="D57" s="228">
        <v>595.71100000000001</v>
      </c>
      <c r="E57" s="228">
        <v>769.60500000000002</v>
      </c>
      <c r="F57" s="228">
        <v>1719.3720000000001</v>
      </c>
      <c r="G57" s="228">
        <v>26.835999999999999</v>
      </c>
      <c r="H57" s="229">
        <v>2381.366</v>
      </c>
      <c r="I57" s="230">
        <v>26.672002539718797</v>
      </c>
      <c r="J57" s="231">
        <v>14.867769171139589</v>
      </c>
      <c r="K57" s="231">
        <v>25.015516304507578</v>
      </c>
      <c r="L57" s="231">
        <v>32.317795752521874</v>
      </c>
      <c r="M57" s="231">
        <v>72.201081228169045</v>
      </c>
      <c r="N57" s="231">
        <v>1.1269162321121575</v>
      </c>
      <c r="O57" s="232">
        <v>100</v>
      </c>
    </row>
    <row r="58" spans="1:15" x14ac:dyDescent="0.25">
      <c r="A58" s="167" t="s">
        <v>593</v>
      </c>
      <c r="B58" s="227">
        <v>63.879403979301451</v>
      </c>
      <c r="C58" s="228">
        <v>35.440419985294341</v>
      </c>
      <c r="D58" s="228">
        <v>51.337031991004942</v>
      </c>
      <c r="E58" s="228">
        <v>24.883405994415284</v>
      </c>
      <c r="F58" s="228">
        <v>111.66085797071457</v>
      </c>
      <c r="G58" s="228">
        <v>5.9951279861927036</v>
      </c>
      <c r="H58" s="229">
        <v>181.53538993620873</v>
      </c>
      <c r="I58" s="230">
        <v>35.188402658979378</v>
      </c>
      <c r="J58" s="231">
        <v>19.522595565387032</v>
      </c>
      <c r="K58" s="231">
        <v>28.279352036561413</v>
      </c>
      <c r="L58" s="231">
        <v>13.707192852676977</v>
      </c>
      <c r="M58" s="231">
        <v>61.509140454625424</v>
      </c>
      <c r="N58" s="231">
        <v>3.3024568863951997</v>
      </c>
      <c r="O58" s="232">
        <v>100</v>
      </c>
    </row>
    <row r="59" spans="1:15" x14ac:dyDescent="0.25">
      <c r="A59" s="167" t="s">
        <v>594</v>
      </c>
      <c r="B59" s="227">
        <v>18.33229782629013</v>
      </c>
      <c r="C59" s="228">
        <v>22.759294894218446</v>
      </c>
      <c r="D59" s="228">
        <v>28.832950934410096</v>
      </c>
      <c r="E59" s="228">
        <v>46.618256973266604</v>
      </c>
      <c r="F59" s="228">
        <v>98.210502801895146</v>
      </c>
      <c r="G59" s="228">
        <v>1.0230809903144837</v>
      </c>
      <c r="H59" s="229">
        <v>117.56588161849976</v>
      </c>
      <c r="I59" s="230">
        <v>15.593212566361961</v>
      </c>
      <c r="J59" s="231">
        <v>19.358758324181291</v>
      </c>
      <c r="K59" s="231">
        <v>24.524930649499797</v>
      </c>
      <c r="L59" s="231">
        <v>39.652879161441099</v>
      </c>
      <c r="M59" s="231">
        <v>83.536568135122195</v>
      </c>
      <c r="N59" s="231">
        <v>0.87021929851585045</v>
      </c>
      <c r="O59" s="232">
        <v>100</v>
      </c>
    </row>
    <row r="60" spans="1:15" x14ac:dyDescent="0.25">
      <c r="A60" s="167" t="s">
        <v>595</v>
      </c>
      <c r="B60" s="227">
        <v>34.14</v>
      </c>
      <c r="C60" s="228">
        <v>23.713000000000001</v>
      </c>
      <c r="D60" s="228">
        <v>15.185</v>
      </c>
      <c r="E60" s="228">
        <v>5.1020000000000003</v>
      </c>
      <c r="F60" s="228">
        <v>44</v>
      </c>
      <c r="G60" s="228">
        <v>9.2639999999999993</v>
      </c>
      <c r="H60" s="229">
        <v>87.403999999999996</v>
      </c>
      <c r="I60" s="230">
        <v>39.059997254130245</v>
      </c>
      <c r="J60" s="231">
        <v>27.130337284334814</v>
      </c>
      <c r="K60" s="231">
        <v>17.373346757585466</v>
      </c>
      <c r="L60" s="231">
        <v>5.8372614525650999</v>
      </c>
      <c r="M60" s="231">
        <v>50.340945494485382</v>
      </c>
      <c r="N60" s="231">
        <v>10.599057251384377</v>
      </c>
      <c r="O60" s="232">
        <v>100</v>
      </c>
    </row>
    <row r="61" spans="1:15" x14ac:dyDescent="0.25">
      <c r="A61" s="167" t="s">
        <v>596</v>
      </c>
      <c r="B61" s="227">
        <v>110.82096088254451</v>
      </c>
      <c r="C61" s="228">
        <v>30.926966939389704</v>
      </c>
      <c r="D61" s="228">
        <v>60.793523948192593</v>
      </c>
      <c r="E61" s="228">
        <v>26.210863986015319</v>
      </c>
      <c r="F61" s="228">
        <v>117.93135487359763</v>
      </c>
      <c r="G61" s="228">
        <v>7.404709968209267</v>
      </c>
      <c r="H61" s="229">
        <v>236.1570257243514</v>
      </c>
      <c r="I61" s="230">
        <v>46.926810897380463</v>
      </c>
      <c r="J61" s="231">
        <v>13.095933455517203</v>
      </c>
      <c r="K61" s="231">
        <v>25.742839435635666</v>
      </c>
      <c r="L61" s="231">
        <v>11.098913490132333</v>
      </c>
      <c r="M61" s="231">
        <v>49.937686381285204</v>
      </c>
      <c r="N61" s="231">
        <v>3.1355027213343365</v>
      </c>
      <c r="O61" s="232">
        <v>100</v>
      </c>
    </row>
    <row r="62" spans="1:15" x14ac:dyDescent="0.25">
      <c r="A62" s="167" t="s">
        <v>487</v>
      </c>
      <c r="B62" s="227">
        <v>248.0103579826355</v>
      </c>
      <c r="C62" s="228">
        <v>116.02920199251174</v>
      </c>
      <c r="D62" s="228">
        <v>222.04515599250794</v>
      </c>
      <c r="E62" s="228">
        <v>357.29628199625017</v>
      </c>
      <c r="F62" s="228">
        <v>695.37063998126985</v>
      </c>
      <c r="G62" s="228">
        <v>15.029723998069763</v>
      </c>
      <c r="H62" s="229">
        <v>958.41072196197513</v>
      </c>
      <c r="I62" s="230">
        <v>25.877252027703769</v>
      </c>
      <c r="J62" s="231">
        <v>12.106417356745222</v>
      </c>
      <c r="K62" s="231">
        <v>23.168058422589056</v>
      </c>
      <c r="L62" s="231">
        <v>37.280079803867835</v>
      </c>
      <c r="M62" s="231">
        <v>72.554555583202102</v>
      </c>
      <c r="N62" s="231">
        <v>1.5681923890941265</v>
      </c>
      <c r="O62" s="232">
        <v>100</v>
      </c>
    </row>
    <row r="63" spans="1:15" x14ac:dyDescent="0.25">
      <c r="A63" s="167" t="s">
        <v>597</v>
      </c>
      <c r="B63" s="227">
        <v>49.969000000000001</v>
      </c>
      <c r="C63" s="228">
        <v>86.837999999999994</v>
      </c>
      <c r="D63" s="228">
        <v>56.031999999999996</v>
      </c>
      <c r="E63" s="228">
        <v>81.483000000000004</v>
      </c>
      <c r="F63" s="228">
        <v>224.35300000000001</v>
      </c>
      <c r="G63" s="228">
        <v>0.66300000000000003</v>
      </c>
      <c r="H63" s="229">
        <v>274.98500000000001</v>
      </c>
      <c r="I63" s="230">
        <v>18.171536629270687</v>
      </c>
      <c r="J63" s="231">
        <v>31.579177046020689</v>
      </c>
      <c r="K63" s="231">
        <v>20.376384166409075</v>
      </c>
      <c r="L63" s="231">
        <v>29.631798098078079</v>
      </c>
      <c r="M63" s="231">
        <v>81.58735931050785</v>
      </c>
      <c r="N63" s="231">
        <v>0.24110406022146663</v>
      </c>
      <c r="O63" s="232">
        <v>100</v>
      </c>
    </row>
    <row r="64" spans="1:15" x14ac:dyDescent="0.25">
      <c r="A64" s="167" t="s">
        <v>489</v>
      </c>
      <c r="B64" s="227">
        <v>101.89518387520313</v>
      </c>
      <c r="C64" s="228">
        <v>46.991819922447206</v>
      </c>
      <c r="D64" s="228">
        <v>80.751664017319683</v>
      </c>
      <c r="E64" s="228">
        <v>208.69327210950851</v>
      </c>
      <c r="F64" s="228">
        <v>336.4367560492754</v>
      </c>
      <c r="G64" s="228">
        <v>3.6793779945373535</v>
      </c>
      <c r="H64" s="229">
        <v>442.01131791901588</v>
      </c>
      <c r="I64" s="230">
        <v>23.052618732688671</v>
      </c>
      <c r="J64" s="231">
        <v>10.631361238369221</v>
      </c>
      <c r="K64" s="231">
        <v>18.269139441382986</v>
      </c>
      <c r="L64" s="231">
        <v>47.214463442256182</v>
      </c>
      <c r="M64" s="231">
        <v>76.114964122008388</v>
      </c>
      <c r="N64" s="231">
        <v>0.8324171453029352</v>
      </c>
      <c r="O64" s="232">
        <v>100</v>
      </c>
    </row>
    <row r="65" spans="1:15" x14ac:dyDescent="0.25">
      <c r="A65" s="167" t="s">
        <v>490</v>
      </c>
      <c r="B65" s="227">
        <v>87.304133069753647</v>
      </c>
      <c r="C65" s="228">
        <v>34.76306106996536</v>
      </c>
      <c r="D65" s="228">
        <v>74.789609064102166</v>
      </c>
      <c r="E65" s="228">
        <v>69.943360007286074</v>
      </c>
      <c r="F65" s="228">
        <v>179.4960301413536</v>
      </c>
      <c r="G65" s="228">
        <v>15.204275056838989</v>
      </c>
      <c r="H65" s="229">
        <v>282.00443826794623</v>
      </c>
      <c r="I65" s="230">
        <v>30.958425195706212</v>
      </c>
      <c r="J65" s="231">
        <v>12.327132609500023</v>
      </c>
      <c r="K65" s="231">
        <v>26.520720568603569</v>
      </c>
      <c r="L65" s="231">
        <v>24.802219580966117</v>
      </c>
      <c r="M65" s="231">
        <v>63.650072759069708</v>
      </c>
      <c r="N65" s="231">
        <v>5.3915020452240761</v>
      </c>
      <c r="O65" s="232">
        <v>100</v>
      </c>
    </row>
    <row r="66" spans="1:15" x14ac:dyDescent="0.25">
      <c r="A66" s="167" t="s">
        <v>598</v>
      </c>
      <c r="B66" s="227">
        <v>23.844999999999999</v>
      </c>
      <c r="C66" s="228">
        <v>53.597999999999999</v>
      </c>
      <c r="D66" s="228">
        <v>27.960999999999999</v>
      </c>
      <c r="E66" s="228">
        <v>32.816000000000003</v>
      </c>
      <c r="F66" s="228">
        <v>114.375</v>
      </c>
      <c r="G66" s="228">
        <v>0.55300000000000005</v>
      </c>
      <c r="H66" s="229">
        <v>138.773</v>
      </c>
      <c r="I66" s="230">
        <v>17.182737275983083</v>
      </c>
      <c r="J66" s="231">
        <v>38.622786853350441</v>
      </c>
      <c r="K66" s="231">
        <v>20.148732102065964</v>
      </c>
      <c r="L66" s="231">
        <v>23.647251266456731</v>
      </c>
      <c r="M66" s="231">
        <v>82.418770221873132</v>
      </c>
      <c r="N66" s="231">
        <v>0.39849250214378884</v>
      </c>
      <c r="O66" s="232">
        <v>100</v>
      </c>
    </row>
    <row r="67" spans="1:15" x14ac:dyDescent="0.25">
      <c r="A67" s="167" t="s">
        <v>599</v>
      </c>
      <c r="B67" s="227">
        <v>68.328000000000003</v>
      </c>
      <c r="C67" s="228">
        <v>50.149000000000001</v>
      </c>
      <c r="D67" s="228">
        <v>30.661999999999999</v>
      </c>
      <c r="E67" s="228">
        <v>38.243000000000002</v>
      </c>
      <c r="F67" s="228">
        <v>119.054</v>
      </c>
      <c r="G67" s="228">
        <v>3.5979999999999999</v>
      </c>
      <c r="H67" s="229">
        <v>190.98</v>
      </c>
      <c r="I67" s="230">
        <v>35.777568331762488</v>
      </c>
      <c r="J67" s="231">
        <v>26.258770551890247</v>
      </c>
      <c r="K67" s="231">
        <v>16.055084302021154</v>
      </c>
      <c r="L67" s="231">
        <v>20.024609906796524</v>
      </c>
      <c r="M67" s="231">
        <v>62.338464760707922</v>
      </c>
      <c r="N67" s="231">
        <v>1.8839669075295842</v>
      </c>
      <c r="O67" s="232">
        <v>100</v>
      </c>
    </row>
    <row r="68" spans="1:15" x14ac:dyDescent="0.25">
      <c r="A68" s="167" t="s">
        <v>600</v>
      </c>
      <c r="B68" s="227">
        <v>380.27192605638504</v>
      </c>
      <c r="C68" s="228">
        <v>907.93259601688385</v>
      </c>
      <c r="D68" s="228">
        <v>690.18490000915529</v>
      </c>
      <c r="E68" s="228">
        <v>1735.1986940069198</v>
      </c>
      <c r="F68" s="228">
        <v>3333.3161900329592</v>
      </c>
      <c r="G68" s="228">
        <v>11.65667401599884</v>
      </c>
      <c r="H68" s="229">
        <v>3725.2447901053429</v>
      </c>
      <c r="I68" s="230">
        <v>10.207971488650324</v>
      </c>
      <c r="J68" s="231">
        <v>24.372427777859109</v>
      </c>
      <c r="K68" s="231">
        <v>18.527236165590026</v>
      </c>
      <c r="L68" s="231">
        <v>46.579454284878061</v>
      </c>
      <c r="M68" s="231">
        <v>89.479118228327195</v>
      </c>
      <c r="N68" s="231">
        <v>0.31291028302248053</v>
      </c>
      <c r="O68" s="232">
        <v>100</v>
      </c>
    </row>
    <row r="69" spans="1:15" x14ac:dyDescent="0.25">
      <c r="A69" s="167" t="s">
        <v>601</v>
      </c>
      <c r="B69" s="227">
        <v>39.049999999999997</v>
      </c>
      <c r="C69" s="228">
        <v>13.022</v>
      </c>
      <c r="D69" s="228">
        <v>23.646999999999998</v>
      </c>
      <c r="E69" s="228">
        <v>17.41</v>
      </c>
      <c r="F69" s="228">
        <v>54.079000000000001</v>
      </c>
      <c r="G69" s="228">
        <v>4.649</v>
      </c>
      <c r="H69" s="229">
        <v>97.778000000000006</v>
      </c>
      <c r="I69" s="230">
        <v>39.937409233160828</v>
      </c>
      <c r="J69" s="231">
        <v>13.317924277444822</v>
      </c>
      <c r="K69" s="231">
        <v>24.184376853688967</v>
      </c>
      <c r="L69" s="231">
        <v>17.805641350815112</v>
      </c>
      <c r="M69" s="231">
        <v>55.307942481948899</v>
      </c>
      <c r="N69" s="231">
        <v>4.754648284890262</v>
      </c>
      <c r="O69" s="232">
        <v>100</v>
      </c>
    </row>
    <row r="70" spans="1:15" x14ac:dyDescent="0.25">
      <c r="A70" s="167" t="s">
        <v>602</v>
      </c>
      <c r="B70" s="227">
        <v>22.411331073611976</v>
      </c>
      <c r="C70" s="228">
        <v>14.18591303384304</v>
      </c>
      <c r="D70" s="228">
        <v>7.4570750125646592</v>
      </c>
      <c r="E70" s="228">
        <v>12.019632005214691</v>
      </c>
      <c r="F70" s="228">
        <v>33.66262005162239</v>
      </c>
      <c r="G70" s="228">
        <v>1.2776590027809143</v>
      </c>
      <c r="H70" s="229">
        <v>57.351610128015281</v>
      </c>
      <c r="I70" s="230">
        <v>39.077073901826552</v>
      </c>
      <c r="J70" s="231">
        <v>24.734986519434202</v>
      </c>
      <c r="K70" s="231">
        <v>13.002381268668175</v>
      </c>
      <c r="L70" s="231">
        <v>20.957793474996627</v>
      </c>
      <c r="M70" s="231">
        <v>58.695161263099003</v>
      </c>
      <c r="N70" s="231">
        <v>2.2277648350744381</v>
      </c>
      <c r="O70" s="232">
        <v>100</v>
      </c>
    </row>
    <row r="71" spans="1:15" x14ac:dyDescent="0.25">
      <c r="A71" s="167" t="s">
        <v>603</v>
      </c>
      <c r="B71" s="227">
        <v>98.885801761150361</v>
      </c>
      <c r="C71" s="228">
        <v>26.804005958557131</v>
      </c>
      <c r="D71" s="228">
        <v>52.454089963912963</v>
      </c>
      <c r="E71" s="228">
        <v>26.190643987655641</v>
      </c>
      <c r="F71" s="228">
        <v>105.44873991012574</v>
      </c>
      <c r="G71" s="228">
        <v>8.7876779556274407</v>
      </c>
      <c r="H71" s="229">
        <v>213.12221962690353</v>
      </c>
      <c r="I71" s="230">
        <v>46.398635456341452</v>
      </c>
      <c r="J71" s="231">
        <v>12.576823761258124</v>
      </c>
      <c r="K71" s="231">
        <v>24.612210803613184</v>
      </c>
      <c r="L71" s="231">
        <v>12.28902553356734</v>
      </c>
      <c r="M71" s="231">
        <v>49.478060098438647</v>
      </c>
      <c r="N71" s="231">
        <v>4.1233044452199046</v>
      </c>
      <c r="O71" s="232">
        <v>100</v>
      </c>
    </row>
    <row r="72" spans="1:15" x14ac:dyDescent="0.25">
      <c r="A72" s="167" t="s">
        <v>604</v>
      </c>
      <c r="B72" s="227">
        <v>45.914243910789487</v>
      </c>
      <c r="C72" s="228">
        <v>12.783331961631776</v>
      </c>
      <c r="D72" s="228">
        <v>45.288603963851926</v>
      </c>
      <c r="E72" s="228">
        <v>31.419551973342895</v>
      </c>
      <c r="F72" s="228">
        <v>89.491487898826605</v>
      </c>
      <c r="G72" s="228">
        <v>1.4660999932289123</v>
      </c>
      <c r="H72" s="229">
        <v>136.87183180284501</v>
      </c>
      <c r="I72" s="230">
        <v>33.545429549687022</v>
      </c>
      <c r="J72" s="231">
        <v>9.3396367925033221</v>
      </c>
      <c r="K72" s="231">
        <v>33.088330423667614</v>
      </c>
      <c r="L72" s="231">
        <v>22.955455157932512</v>
      </c>
      <c r="M72" s="231">
        <v>65.383422374103446</v>
      </c>
      <c r="N72" s="231">
        <v>1.071148076209526</v>
      </c>
      <c r="O72" s="232">
        <v>100</v>
      </c>
    </row>
    <row r="73" spans="1:15" x14ac:dyDescent="0.25">
      <c r="A73" s="167" t="s">
        <v>605</v>
      </c>
      <c r="B73" s="227">
        <v>123.46955610561371</v>
      </c>
      <c r="C73" s="228">
        <v>41.094680006980894</v>
      </c>
      <c r="D73" s="228">
        <v>123.2675000743866</v>
      </c>
      <c r="E73" s="228">
        <v>84.667249002456671</v>
      </c>
      <c r="F73" s="228">
        <v>249.02942908382417</v>
      </c>
      <c r="G73" s="228">
        <v>13.644150996208191</v>
      </c>
      <c r="H73" s="229">
        <v>386.14313618564609</v>
      </c>
      <c r="I73" s="230">
        <v>31.975074664088616</v>
      </c>
      <c r="J73" s="231">
        <v>10.642343772549619</v>
      </c>
      <c r="K73" s="231">
        <v>31.922747945757418</v>
      </c>
      <c r="L73" s="231">
        <v>21.926389742106199</v>
      </c>
      <c r="M73" s="231">
        <v>64.49148146041324</v>
      </c>
      <c r="N73" s="231">
        <v>3.5334438754981496</v>
      </c>
      <c r="O73" s="232">
        <v>100</v>
      </c>
    </row>
    <row r="74" spans="1:15" x14ac:dyDescent="0.25">
      <c r="A74" s="167" t="s">
        <v>606</v>
      </c>
      <c r="B74" s="227">
        <v>50.109000000000002</v>
      </c>
      <c r="C74" s="228">
        <v>13.375</v>
      </c>
      <c r="D74" s="228">
        <v>23.11</v>
      </c>
      <c r="E74" s="228">
        <v>17.745000000000001</v>
      </c>
      <c r="F74" s="228">
        <v>54.23</v>
      </c>
      <c r="G74" s="228">
        <v>1.728</v>
      </c>
      <c r="H74" s="229">
        <v>106.06699999999999</v>
      </c>
      <c r="I74" s="230">
        <v>47.242780506660885</v>
      </c>
      <c r="J74" s="231">
        <v>12.609954085625125</v>
      </c>
      <c r="K74" s="231">
        <v>21.788115059349281</v>
      </c>
      <c r="L74" s="231">
        <v>16.729991420517219</v>
      </c>
      <c r="M74" s="231">
        <v>51.12806056549163</v>
      </c>
      <c r="N74" s="231">
        <v>1.6291589278474925</v>
      </c>
      <c r="O74" s="232">
        <v>100</v>
      </c>
    </row>
    <row r="75" spans="1:15" x14ac:dyDescent="0.25">
      <c r="A75" s="167" t="s">
        <v>607</v>
      </c>
      <c r="B75" s="227">
        <v>22.039000000000001</v>
      </c>
      <c r="C75" s="228">
        <v>8.0039999999999996</v>
      </c>
      <c r="D75" s="228">
        <v>18.841999999999999</v>
      </c>
      <c r="E75" s="228">
        <v>11.967000000000001</v>
      </c>
      <c r="F75" s="228">
        <v>38.813000000000002</v>
      </c>
      <c r="G75" s="228">
        <v>2.4279999999999999</v>
      </c>
      <c r="H75" s="229">
        <v>63.28</v>
      </c>
      <c r="I75" s="230">
        <v>34.827749683944376</v>
      </c>
      <c r="J75" s="231">
        <v>12.648546144121365</v>
      </c>
      <c r="K75" s="231">
        <v>29.775600505689003</v>
      </c>
      <c r="L75" s="231">
        <v>18.911188369152971</v>
      </c>
      <c r="M75" s="231">
        <v>61.335335018963335</v>
      </c>
      <c r="N75" s="231">
        <v>3.836915297092288</v>
      </c>
      <c r="O75" s="232">
        <v>100</v>
      </c>
    </row>
    <row r="76" spans="1:15" x14ac:dyDescent="0.25">
      <c r="A76" s="167" t="s">
        <v>608</v>
      </c>
      <c r="B76" s="227">
        <v>283.70561389255522</v>
      </c>
      <c r="C76" s="228">
        <v>163.75337295961381</v>
      </c>
      <c r="D76" s="228">
        <v>162.43797795295714</v>
      </c>
      <c r="E76" s="228">
        <v>204.04432097721099</v>
      </c>
      <c r="F76" s="228">
        <v>530.235671889782</v>
      </c>
      <c r="G76" s="228">
        <v>7.9775440044403076</v>
      </c>
      <c r="H76" s="229">
        <v>821.91882978677745</v>
      </c>
      <c r="I76" s="230">
        <v>34.517473454909684</v>
      </c>
      <c r="J76" s="231">
        <v>19.923302280602911</v>
      </c>
      <c r="K76" s="231">
        <v>19.763262753707306</v>
      </c>
      <c r="L76" s="231">
        <v>24.825361529938942</v>
      </c>
      <c r="M76" s="231">
        <v>64.511926564249151</v>
      </c>
      <c r="N76" s="231">
        <v>0.97059998084115495</v>
      </c>
      <c r="O76" s="232">
        <v>100</v>
      </c>
    </row>
    <row r="77" spans="1:15" x14ac:dyDescent="0.25">
      <c r="A77" s="167" t="s">
        <v>609</v>
      </c>
      <c r="B77" s="227">
        <v>239.08680399507284</v>
      </c>
      <c r="C77" s="228">
        <v>77.589504000544551</v>
      </c>
      <c r="D77" s="228">
        <v>157.36149799895287</v>
      </c>
      <c r="E77" s="228">
        <v>166.1457469983101</v>
      </c>
      <c r="F77" s="228">
        <v>401.09674899780748</v>
      </c>
      <c r="G77" s="228">
        <v>27.084877998590468</v>
      </c>
      <c r="H77" s="229">
        <v>667.26843099147084</v>
      </c>
      <c r="I77" s="230">
        <v>35.830678163482446</v>
      </c>
      <c r="J77" s="231">
        <v>11.627929690193348</v>
      </c>
      <c r="K77" s="231">
        <v>23.582937644020554</v>
      </c>
      <c r="L77" s="231">
        <v>24.899386705802932</v>
      </c>
      <c r="M77" s="231">
        <v>60.110254040016834</v>
      </c>
      <c r="N77" s="231">
        <v>4.0590677965007274</v>
      </c>
      <c r="O77" s="232">
        <v>100</v>
      </c>
    </row>
    <row r="78" spans="1:15" x14ac:dyDescent="0.25">
      <c r="A78" s="167" t="s">
        <v>610</v>
      </c>
      <c r="B78" s="227">
        <v>119.53547392451763</v>
      </c>
      <c r="C78" s="228">
        <v>68.546882986307139</v>
      </c>
      <c r="D78" s="228">
        <v>72.163051978945731</v>
      </c>
      <c r="E78" s="228">
        <v>75.884724976778031</v>
      </c>
      <c r="F78" s="228">
        <v>216.59465994203092</v>
      </c>
      <c r="G78" s="228">
        <v>11.332173982977867</v>
      </c>
      <c r="H78" s="229">
        <v>347.46230784952638</v>
      </c>
      <c r="I78" s="230">
        <v>34.402429047436186</v>
      </c>
      <c r="J78" s="231">
        <v>19.727861537140416</v>
      </c>
      <c r="K78" s="231">
        <v>20.768598592914714</v>
      </c>
      <c r="L78" s="231">
        <v>21.839699806990577</v>
      </c>
      <c r="M78" s="231">
        <v>62.336159937045707</v>
      </c>
      <c r="N78" s="231">
        <v>3.2614110155181</v>
      </c>
      <c r="O78" s="232">
        <v>100</v>
      </c>
    </row>
    <row r="79" spans="1:15" x14ac:dyDescent="0.25">
      <c r="A79" s="167" t="s">
        <v>611</v>
      </c>
      <c r="B79" s="227">
        <v>109.25175511729718</v>
      </c>
      <c r="C79" s="228">
        <v>61.282884020805362</v>
      </c>
      <c r="D79" s="228">
        <v>93.163831064939501</v>
      </c>
      <c r="E79" s="228">
        <v>117.46935202860833</v>
      </c>
      <c r="F79" s="228">
        <v>271.91606711435315</v>
      </c>
      <c r="G79" s="228">
        <v>7.6892840436100958</v>
      </c>
      <c r="H79" s="229">
        <v>388.85710627526043</v>
      </c>
      <c r="I79" s="230">
        <v>28.09560462036692</v>
      </c>
      <c r="J79" s="231">
        <v>15.759743883251812</v>
      </c>
      <c r="K79" s="231">
        <v>23.958371741570176</v>
      </c>
      <c r="L79" s="231">
        <v>30.208873679540073</v>
      </c>
      <c r="M79" s="231">
        <v>69.926989304362067</v>
      </c>
      <c r="N79" s="231">
        <v>1.9774060752710223</v>
      </c>
      <c r="O79" s="232">
        <v>100</v>
      </c>
    </row>
    <row r="80" spans="1:15" x14ac:dyDescent="0.25">
      <c r="A80" s="167" t="s">
        <v>612</v>
      </c>
      <c r="B80" s="227">
        <v>38.057744935035707</v>
      </c>
      <c r="C80" s="228">
        <v>114.22411991643905</v>
      </c>
      <c r="D80" s="228">
        <v>54.076644921302794</v>
      </c>
      <c r="E80" s="228">
        <v>51.569465934753417</v>
      </c>
      <c r="F80" s="228">
        <v>219.87023077249526</v>
      </c>
      <c r="G80" s="228">
        <v>1.1975959968566894</v>
      </c>
      <c r="H80" s="229">
        <v>259.12557170438765</v>
      </c>
      <c r="I80" s="230">
        <v>14.686989278870655</v>
      </c>
      <c r="J80" s="231">
        <v>44.080605076965064</v>
      </c>
      <c r="K80" s="231">
        <v>20.868895557322233</v>
      </c>
      <c r="L80" s="231">
        <v>19.901341884383466</v>
      </c>
      <c r="M80" s="231">
        <v>84.85084251867076</v>
      </c>
      <c r="N80" s="231">
        <v>0.46216820245858087</v>
      </c>
      <c r="O80" s="232">
        <v>100</v>
      </c>
    </row>
    <row r="81" spans="1:15" x14ac:dyDescent="0.25">
      <c r="A81" s="167" t="s">
        <v>613</v>
      </c>
      <c r="B81" s="227">
        <v>22.488330992519856</v>
      </c>
      <c r="C81" s="228">
        <v>11.921366995334624</v>
      </c>
      <c r="D81" s="228">
        <v>16.549108994841575</v>
      </c>
      <c r="E81" s="228">
        <v>9.8287249977588651</v>
      </c>
      <c r="F81" s="228">
        <v>38.299200987935066</v>
      </c>
      <c r="G81" s="228">
        <v>0.58826000094413755</v>
      </c>
      <c r="H81" s="229">
        <v>61.375791981399061</v>
      </c>
      <c r="I81" s="230">
        <v>36.640392354261294</v>
      </c>
      <c r="J81" s="231">
        <v>19.423565237166457</v>
      </c>
      <c r="K81" s="231">
        <v>26.963577105216103</v>
      </c>
      <c r="L81" s="231">
        <v>16.014009237938016</v>
      </c>
      <c r="M81" s="231">
        <v>62.401151580320565</v>
      </c>
      <c r="N81" s="231">
        <v>0.95845606541813655</v>
      </c>
      <c r="O81" s="232">
        <v>100</v>
      </c>
    </row>
    <row r="82" spans="1:15" x14ac:dyDescent="0.25">
      <c r="A82" s="167" t="s">
        <v>614</v>
      </c>
      <c r="B82" s="227">
        <v>60.946439783096316</v>
      </c>
      <c r="C82" s="228">
        <v>20.096053956985475</v>
      </c>
      <c r="D82" s="228">
        <v>56.0180619430542</v>
      </c>
      <c r="E82" s="228">
        <v>50.285959968566893</v>
      </c>
      <c r="F82" s="228">
        <v>126.40007586860656</v>
      </c>
      <c r="G82" s="228">
        <v>12.010331902503967</v>
      </c>
      <c r="H82" s="229">
        <v>199.35684755420684</v>
      </c>
      <c r="I82" s="230">
        <v>30.571530665142792</v>
      </c>
      <c r="J82" s="231">
        <v>10.080443287267162</v>
      </c>
      <c r="K82" s="231">
        <v>28.09939193476783</v>
      </c>
      <c r="L82" s="231">
        <v>25.224094675199808</v>
      </c>
      <c r="M82" s="231">
        <v>63.403929897234804</v>
      </c>
      <c r="N82" s="231">
        <v>6.0245394376224048</v>
      </c>
      <c r="O82" s="232">
        <v>100</v>
      </c>
    </row>
    <row r="83" spans="1:15" x14ac:dyDescent="0.25">
      <c r="A83" s="167" t="s">
        <v>615</v>
      </c>
      <c r="B83" s="227">
        <v>69.38971936103701</v>
      </c>
      <c r="C83" s="228">
        <v>23.916667088449</v>
      </c>
      <c r="D83" s="228">
        <v>49.892709131121634</v>
      </c>
      <c r="E83" s="228">
        <v>31.824072081387044</v>
      </c>
      <c r="F83" s="228">
        <v>105.63344830095768</v>
      </c>
      <c r="G83" s="228">
        <v>4.9410230327844618</v>
      </c>
      <c r="H83" s="229">
        <v>179.96419069477915</v>
      </c>
      <c r="I83" s="230">
        <v>38.557514743987369</v>
      </c>
      <c r="J83" s="231">
        <v>13.289681128292838</v>
      </c>
      <c r="K83" s="231">
        <v>27.723687106031058</v>
      </c>
      <c r="L83" s="231">
        <v>17.683558022585142</v>
      </c>
      <c r="M83" s="231">
        <v>58.696926256909045</v>
      </c>
      <c r="N83" s="231">
        <v>2.745558999103594</v>
      </c>
      <c r="O83" s="232">
        <v>100</v>
      </c>
    </row>
    <row r="84" spans="1:15" x14ac:dyDescent="0.25">
      <c r="A84" s="167" t="s">
        <v>616</v>
      </c>
      <c r="B84" s="227">
        <v>243.97399999999999</v>
      </c>
      <c r="C84" s="228">
        <v>67.447999999999993</v>
      </c>
      <c r="D84" s="228">
        <v>97.301000000000002</v>
      </c>
      <c r="E84" s="228">
        <v>94.674000000000007</v>
      </c>
      <c r="F84" s="228">
        <v>259.423</v>
      </c>
      <c r="G84" s="228">
        <v>23.007999999999999</v>
      </c>
      <c r="H84" s="229">
        <v>526.40499999999997</v>
      </c>
      <c r="I84" s="230">
        <v>46.347204148896765</v>
      </c>
      <c r="J84" s="231">
        <v>12.812948205279206</v>
      </c>
      <c r="K84" s="231">
        <v>18.484056952346577</v>
      </c>
      <c r="L84" s="231">
        <v>17.985011540543876</v>
      </c>
      <c r="M84" s="231">
        <v>49.282016698169663</v>
      </c>
      <c r="N84" s="231">
        <v>4.3707791529335775</v>
      </c>
      <c r="O84" s="232">
        <v>100</v>
      </c>
    </row>
    <row r="85" spans="1:15" x14ac:dyDescent="0.25">
      <c r="A85" s="167" t="s">
        <v>617</v>
      </c>
      <c r="B85" s="227">
        <v>39.715725964546202</v>
      </c>
      <c r="C85" s="228">
        <v>50.465316992282865</v>
      </c>
      <c r="D85" s="228">
        <v>37.266197976112366</v>
      </c>
      <c r="E85" s="228">
        <v>30.60580997657776</v>
      </c>
      <c r="F85" s="228">
        <v>118.33732494497299</v>
      </c>
      <c r="G85" s="228">
        <v>3.0386619782447815</v>
      </c>
      <c r="H85" s="229">
        <v>161.09171288776398</v>
      </c>
      <c r="I85" s="230">
        <v>24.65410867672442</v>
      </c>
      <c r="J85" s="231">
        <v>31.327072068221863</v>
      </c>
      <c r="K85" s="231">
        <v>23.133528912239278</v>
      </c>
      <c r="L85" s="231">
        <v>18.998997172437715</v>
      </c>
      <c r="M85" s="231">
        <v>73.459598152898849</v>
      </c>
      <c r="N85" s="231">
        <v>1.8862931703767294</v>
      </c>
      <c r="O85" s="232">
        <v>100</v>
      </c>
    </row>
    <row r="86" spans="1:15" x14ac:dyDescent="0.25">
      <c r="A86" s="167" t="s">
        <v>511</v>
      </c>
      <c r="B86" s="227">
        <v>146.953</v>
      </c>
      <c r="C86" s="228">
        <v>47.71</v>
      </c>
      <c r="D86" s="228">
        <v>87.75</v>
      </c>
      <c r="E86" s="228">
        <v>60.704999999999998</v>
      </c>
      <c r="F86" s="228">
        <v>196.16499999999999</v>
      </c>
      <c r="G86" s="228">
        <v>6.3419999999999996</v>
      </c>
      <c r="H86" s="229">
        <v>349.46</v>
      </c>
      <c r="I86" s="230">
        <v>42.051450809820864</v>
      </c>
      <c r="J86" s="231">
        <v>13.652492416871745</v>
      </c>
      <c r="K86" s="231">
        <v>25.110169976535225</v>
      </c>
      <c r="L86" s="231">
        <v>17.371086819664626</v>
      </c>
      <c r="M86" s="231">
        <v>56.133749213071596</v>
      </c>
      <c r="N86" s="231">
        <v>1.8147999771075376</v>
      </c>
      <c r="O86" s="232">
        <v>100</v>
      </c>
    </row>
    <row r="87" spans="1:15" x14ac:dyDescent="0.25">
      <c r="A87" s="167" t="s">
        <v>618</v>
      </c>
      <c r="B87" s="227">
        <v>39.811373947143558</v>
      </c>
      <c r="C87" s="228">
        <v>19.129931966781616</v>
      </c>
      <c r="D87" s="228">
        <v>34.219263990402219</v>
      </c>
      <c r="E87" s="228">
        <v>47.490211996078493</v>
      </c>
      <c r="F87" s="228">
        <v>100.83940795326232</v>
      </c>
      <c r="G87" s="228">
        <v>3.0625739984512328</v>
      </c>
      <c r="H87" s="229">
        <v>143.71335589885712</v>
      </c>
      <c r="I87" s="230">
        <v>27.701930483873806</v>
      </c>
      <c r="J87" s="231">
        <v>13.311171983378442</v>
      </c>
      <c r="K87" s="231">
        <v>23.810775119944402</v>
      </c>
      <c r="L87" s="231">
        <v>33.045092920592047</v>
      </c>
      <c r="M87" s="231">
        <v>70.167040023914893</v>
      </c>
      <c r="N87" s="231">
        <v>2.1310294922112996</v>
      </c>
      <c r="O87" s="232">
        <v>100</v>
      </c>
    </row>
    <row r="88" spans="1:15" x14ac:dyDescent="0.25">
      <c r="A88" s="167" t="s">
        <v>619</v>
      </c>
      <c r="B88" s="227">
        <v>110.62280298018456</v>
      </c>
      <c r="C88" s="228">
        <v>47.120446946144106</v>
      </c>
      <c r="D88" s="228">
        <v>96.889668993949897</v>
      </c>
      <c r="E88" s="228">
        <v>73.197374997138979</v>
      </c>
      <c r="F88" s="228">
        <v>217.20749093723296</v>
      </c>
      <c r="G88" s="228">
        <v>13.200234941601753</v>
      </c>
      <c r="H88" s="229">
        <v>341.03052885901928</v>
      </c>
      <c r="I88" s="230">
        <v>32.437800612834756</v>
      </c>
      <c r="J88" s="231">
        <v>13.817075879920274</v>
      </c>
      <c r="K88" s="231">
        <v>28.410849116092979</v>
      </c>
      <c r="L88" s="231">
        <v>21.463584284384844</v>
      </c>
      <c r="M88" s="231">
        <v>63.691509280398094</v>
      </c>
      <c r="N88" s="231">
        <v>3.8706901067671509</v>
      </c>
      <c r="O88" s="232">
        <v>100</v>
      </c>
    </row>
    <row r="89" spans="1:15" x14ac:dyDescent="0.25">
      <c r="A89" s="167" t="s">
        <v>620</v>
      </c>
      <c r="B89" s="227">
        <v>179.90100000000001</v>
      </c>
      <c r="C89" s="228">
        <v>54.567</v>
      </c>
      <c r="D89" s="228">
        <v>146.87700000000001</v>
      </c>
      <c r="E89" s="228">
        <v>162.096</v>
      </c>
      <c r="F89" s="228">
        <v>363.54</v>
      </c>
      <c r="G89" s="228">
        <v>11.842000000000001</v>
      </c>
      <c r="H89" s="229">
        <v>555.28300000000002</v>
      </c>
      <c r="I89" s="230">
        <v>32.398074495347416</v>
      </c>
      <c r="J89" s="231">
        <v>9.8268810678518879</v>
      </c>
      <c r="K89" s="231">
        <v>26.450836780524522</v>
      </c>
      <c r="L89" s="231">
        <v>29.191601399646665</v>
      </c>
      <c r="M89" s="231">
        <v>65.469319248023083</v>
      </c>
      <c r="N89" s="231">
        <v>2.1326062566295025</v>
      </c>
      <c r="O89" s="232">
        <v>100</v>
      </c>
    </row>
    <row r="90" spans="1:15" x14ac:dyDescent="0.25">
      <c r="A90" s="167" t="s">
        <v>621</v>
      </c>
      <c r="B90" s="227">
        <v>210.428</v>
      </c>
      <c r="C90" s="228">
        <v>148.62799999999999</v>
      </c>
      <c r="D90" s="228">
        <v>192.279</v>
      </c>
      <c r="E90" s="228">
        <v>271.94499999999999</v>
      </c>
      <c r="F90" s="228">
        <v>612.85199999999998</v>
      </c>
      <c r="G90" s="228">
        <v>5.1360000000000001</v>
      </c>
      <c r="H90" s="229">
        <v>828.41600000000005</v>
      </c>
      <c r="I90" s="230">
        <v>25.401247682323856</v>
      </c>
      <c r="J90" s="231">
        <v>17.94122759579728</v>
      </c>
      <c r="K90" s="231">
        <v>23.210440165327565</v>
      </c>
      <c r="L90" s="231">
        <v>32.827106188195302</v>
      </c>
      <c r="M90" s="231">
        <v>73.978773949320157</v>
      </c>
      <c r="N90" s="231">
        <v>0.61997836835599507</v>
      </c>
      <c r="O90" s="232">
        <v>100</v>
      </c>
    </row>
    <row r="91" spans="1:15" x14ac:dyDescent="0.25">
      <c r="A91" s="167" t="s">
        <v>622</v>
      </c>
      <c r="B91" s="227">
        <v>92.600178112268452</v>
      </c>
      <c r="C91" s="228">
        <v>37.195844017028811</v>
      </c>
      <c r="D91" s="228">
        <v>63.213600032806397</v>
      </c>
      <c r="E91" s="228">
        <v>117.99777400875091</v>
      </c>
      <c r="F91" s="228">
        <v>218.40721805858612</v>
      </c>
      <c r="G91" s="228">
        <v>3.9582360039949416</v>
      </c>
      <c r="H91" s="229">
        <v>314.96563217484953</v>
      </c>
      <c r="I91" s="230">
        <v>29.40008961386064</v>
      </c>
      <c r="J91" s="231">
        <v>11.809492915207958</v>
      </c>
      <c r="K91" s="231">
        <v>20.06999925557405</v>
      </c>
      <c r="L91" s="231">
        <v>37.463698243510521</v>
      </c>
      <c r="M91" s="231">
        <v>69.343190414292536</v>
      </c>
      <c r="N91" s="231">
        <v>1.2567199718468247</v>
      </c>
      <c r="O91" s="232">
        <v>100</v>
      </c>
    </row>
    <row r="92" spans="1:15" x14ac:dyDescent="0.25">
      <c r="A92" s="167" t="s">
        <v>623</v>
      </c>
      <c r="B92" s="227">
        <v>33.086030043601987</v>
      </c>
      <c r="C92" s="228">
        <v>24.20815003681183</v>
      </c>
      <c r="D92" s="228">
        <v>11.463640018463135</v>
      </c>
      <c r="E92" s="228">
        <v>10.124560005187988</v>
      </c>
      <c r="F92" s="228">
        <v>45.796350060462949</v>
      </c>
      <c r="G92" s="228">
        <v>0.861600004196167</v>
      </c>
      <c r="H92" s="229">
        <v>79.743980108261113</v>
      </c>
      <c r="I92" s="230">
        <v>41.490316884966255</v>
      </c>
      <c r="J92" s="231">
        <v>30.357338577716636</v>
      </c>
      <c r="K92" s="231">
        <v>14.375555374712922</v>
      </c>
      <c r="L92" s="231">
        <v>12.696331423942972</v>
      </c>
      <c r="M92" s="231">
        <v>57.429225376372528</v>
      </c>
      <c r="N92" s="231">
        <v>1.0804577386612149</v>
      </c>
      <c r="O92" s="232">
        <v>100</v>
      </c>
    </row>
    <row r="93" spans="1:15" x14ac:dyDescent="0.25">
      <c r="A93" s="167" t="s">
        <v>624</v>
      </c>
      <c r="B93" s="227">
        <v>163.077</v>
      </c>
      <c r="C93" s="228">
        <v>75.754999999999995</v>
      </c>
      <c r="D93" s="228">
        <v>170.86099999999999</v>
      </c>
      <c r="E93" s="228">
        <v>242.98</v>
      </c>
      <c r="F93" s="228">
        <v>489.596</v>
      </c>
      <c r="G93" s="228">
        <v>7.3890000000000002</v>
      </c>
      <c r="H93" s="229">
        <v>660.06200000000001</v>
      </c>
      <c r="I93" s="230">
        <v>24.706315467334885</v>
      </c>
      <c r="J93" s="231">
        <v>11.476952165099643</v>
      </c>
      <c r="K93" s="231">
        <v>25.885598625583654</v>
      </c>
      <c r="L93" s="231">
        <v>36.81169344697922</v>
      </c>
      <c r="M93" s="231">
        <v>74.174244237662521</v>
      </c>
      <c r="N93" s="231">
        <v>1.1194402950025906</v>
      </c>
      <c r="O93" s="232">
        <v>100</v>
      </c>
    </row>
    <row r="94" spans="1:15" x14ac:dyDescent="0.25">
      <c r="A94" s="167" t="s">
        <v>625</v>
      </c>
      <c r="B94" s="227">
        <v>28.782342033386229</v>
      </c>
      <c r="C94" s="228">
        <v>11.032640997886658</v>
      </c>
      <c r="D94" s="228">
        <v>25.14061900806427</v>
      </c>
      <c r="E94" s="228">
        <v>21.575659002304079</v>
      </c>
      <c r="F94" s="228">
        <v>57.748919008255008</v>
      </c>
      <c r="G94" s="228">
        <v>5.3166350102424618</v>
      </c>
      <c r="H94" s="229">
        <v>91.847896051883694</v>
      </c>
      <c r="I94" s="230">
        <v>31.336963905114885</v>
      </c>
      <c r="J94" s="231">
        <v>12.011860338808916</v>
      </c>
      <c r="K94" s="231">
        <v>27.372014045768296</v>
      </c>
      <c r="L94" s="231">
        <v>23.490640428079338</v>
      </c>
      <c r="M94" s="231">
        <v>62.874514812656543</v>
      </c>
      <c r="N94" s="231">
        <v>5.7885212822285697</v>
      </c>
      <c r="O94" s="232">
        <v>100</v>
      </c>
    </row>
    <row r="95" spans="1:15" x14ac:dyDescent="0.25">
      <c r="A95" s="167" t="s">
        <v>626</v>
      </c>
      <c r="B95" s="227">
        <v>16.990160012960434</v>
      </c>
      <c r="C95" s="228">
        <v>33.625094056129456</v>
      </c>
      <c r="D95" s="228">
        <v>25.955296025753022</v>
      </c>
      <c r="E95" s="228">
        <v>16.397094005584716</v>
      </c>
      <c r="F95" s="228">
        <v>75.97748408746719</v>
      </c>
      <c r="G95" s="228">
        <v>0.90148800277709962</v>
      </c>
      <c r="H95" s="229">
        <v>93.869132103204734</v>
      </c>
      <c r="I95" s="230">
        <v>18.099837116082576</v>
      </c>
      <c r="J95" s="231">
        <v>35.821247414070299</v>
      </c>
      <c r="K95" s="231">
        <v>27.650512414684293</v>
      </c>
      <c r="L95" s="231">
        <v>17.468036231076344</v>
      </c>
      <c r="M95" s="231">
        <v>80.93979605983094</v>
      </c>
      <c r="N95" s="231">
        <v>0.96036682408649054</v>
      </c>
      <c r="O95" s="232">
        <v>100</v>
      </c>
    </row>
    <row r="96" spans="1:15" x14ac:dyDescent="0.25">
      <c r="A96" s="167" t="s">
        <v>627</v>
      </c>
      <c r="B96" s="227">
        <v>127.42857226610184</v>
      </c>
      <c r="C96" s="228">
        <v>91.643682087898256</v>
      </c>
      <c r="D96" s="228">
        <v>88.363546036362649</v>
      </c>
      <c r="E96" s="228">
        <v>62.589209006071094</v>
      </c>
      <c r="F96" s="228">
        <v>242.59643713033199</v>
      </c>
      <c r="G96" s="228">
        <v>13.040594019293785</v>
      </c>
      <c r="H96" s="229">
        <v>383.06560341572759</v>
      </c>
      <c r="I96" s="230">
        <v>33.265469708019722</v>
      </c>
      <c r="J96" s="231">
        <v>23.923756471666447</v>
      </c>
      <c r="K96" s="231">
        <v>23.067470753949372</v>
      </c>
      <c r="L96" s="231">
        <v>16.339031342927761</v>
      </c>
      <c r="M96" s="231">
        <v>63.33025856854357</v>
      </c>
      <c r="N96" s="231">
        <v>3.4042717234366999</v>
      </c>
      <c r="O96" s="232">
        <v>100</v>
      </c>
    </row>
    <row r="97" spans="1:15" x14ac:dyDescent="0.25">
      <c r="A97" s="167" t="s">
        <v>628</v>
      </c>
      <c r="B97" s="227">
        <v>55.466000000000001</v>
      </c>
      <c r="C97" s="228">
        <v>13.975</v>
      </c>
      <c r="D97" s="228">
        <v>14.855</v>
      </c>
      <c r="E97" s="228">
        <v>14.96</v>
      </c>
      <c r="F97" s="228">
        <v>43.79</v>
      </c>
      <c r="G97" s="228">
        <v>3.129</v>
      </c>
      <c r="H97" s="229">
        <v>102.38500000000001</v>
      </c>
      <c r="I97" s="230">
        <v>54.173951262391952</v>
      </c>
      <c r="J97" s="231">
        <v>13.649460370171413</v>
      </c>
      <c r="K97" s="231">
        <v>14.508961273624067</v>
      </c>
      <c r="L97" s="231">
        <v>14.611515358695121</v>
      </c>
      <c r="M97" s="231">
        <v>42.7699370024906</v>
      </c>
      <c r="N97" s="231">
        <v>3.0561117351174487</v>
      </c>
      <c r="O97" s="232">
        <v>100</v>
      </c>
    </row>
    <row r="98" spans="1:15" x14ac:dyDescent="0.25">
      <c r="A98" s="167" t="s">
        <v>629</v>
      </c>
      <c r="B98" s="227">
        <v>17.723989959001543</v>
      </c>
      <c r="C98" s="228">
        <v>30.873567929983139</v>
      </c>
      <c r="D98" s="228">
        <v>20.672045971870421</v>
      </c>
      <c r="E98" s="228">
        <v>23.115699972629546</v>
      </c>
      <c r="F98" s="228">
        <v>74.661313874483113</v>
      </c>
      <c r="G98" s="228">
        <v>2.5009819889068603</v>
      </c>
      <c r="H98" s="229">
        <v>94.886285822391514</v>
      </c>
      <c r="I98" s="230">
        <v>18.679190364956817</v>
      </c>
      <c r="J98" s="231">
        <v>32.537439591399327</v>
      </c>
      <c r="K98" s="231">
        <v>21.786126195901936</v>
      </c>
      <c r="L98" s="231">
        <v>24.361476236826888</v>
      </c>
      <c r="M98" s="231">
        <v>78.685042024128151</v>
      </c>
      <c r="N98" s="231">
        <v>2.6357676109150354</v>
      </c>
      <c r="O98" s="232">
        <v>100</v>
      </c>
    </row>
    <row r="99" spans="1:15" x14ac:dyDescent="0.25">
      <c r="A99" s="167" t="s">
        <v>630</v>
      </c>
      <c r="B99" s="227">
        <v>145.298</v>
      </c>
      <c r="C99" s="228">
        <v>56.256999999999998</v>
      </c>
      <c r="D99" s="228">
        <v>106.277</v>
      </c>
      <c r="E99" s="228">
        <v>114.69799999999999</v>
      </c>
      <c r="F99" s="228">
        <v>277.23200000000003</v>
      </c>
      <c r="G99" s="228">
        <v>30.173999999999999</v>
      </c>
      <c r="H99" s="229">
        <v>452.70400000000001</v>
      </c>
      <c r="I99" s="230">
        <v>32.095585636530714</v>
      </c>
      <c r="J99" s="231">
        <v>12.426883791616596</v>
      </c>
      <c r="K99" s="231">
        <v>23.476046158196084</v>
      </c>
      <c r="L99" s="231">
        <v>25.336202021630029</v>
      </c>
      <c r="M99" s="231">
        <v>61.239131971442703</v>
      </c>
      <c r="N99" s="231">
        <v>6.6652823920265778</v>
      </c>
      <c r="O99" s="232">
        <v>100</v>
      </c>
    </row>
    <row r="100" spans="1:15" x14ac:dyDescent="0.25">
      <c r="A100" s="167" t="s">
        <v>631</v>
      </c>
      <c r="B100" s="227">
        <v>37.880985972404481</v>
      </c>
      <c r="C100" s="228">
        <v>15.400176988601684</v>
      </c>
      <c r="D100" s="228">
        <v>25.662556998252867</v>
      </c>
      <c r="E100" s="228">
        <v>16.665451992034914</v>
      </c>
      <c r="F100" s="228">
        <v>57.728185978889464</v>
      </c>
      <c r="G100" s="228">
        <v>1.934079990386963</v>
      </c>
      <c r="H100" s="229">
        <v>97.543251941680907</v>
      </c>
      <c r="I100" s="230">
        <v>38.835065694808634</v>
      </c>
      <c r="J100" s="231">
        <v>15.788049590359291</v>
      </c>
      <c r="K100" s="231">
        <v>26.308900397944473</v>
      </c>
      <c r="L100" s="231">
        <v>17.085192117645249</v>
      </c>
      <c r="M100" s="231">
        <v>59.182142105949012</v>
      </c>
      <c r="N100" s="231">
        <v>1.9827921992423516</v>
      </c>
      <c r="O100" s="232">
        <v>100</v>
      </c>
    </row>
    <row r="101" spans="1:15" x14ac:dyDescent="0.25">
      <c r="A101" s="167" t="s">
        <v>632</v>
      </c>
      <c r="B101" s="227">
        <v>61.35</v>
      </c>
      <c r="C101" s="228">
        <v>18.309999999999999</v>
      </c>
      <c r="D101" s="228">
        <v>40.156999999999996</v>
      </c>
      <c r="E101" s="228">
        <v>36.616</v>
      </c>
      <c r="F101" s="228">
        <v>95.082999999999998</v>
      </c>
      <c r="G101" s="228">
        <v>9.2880000000000003</v>
      </c>
      <c r="H101" s="229">
        <v>165.721</v>
      </c>
      <c r="I101" s="230">
        <v>37.020051773764337</v>
      </c>
      <c r="J101" s="231">
        <v>11.048690268583945</v>
      </c>
      <c r="K101" s="231">
        <v>24.231690612535527</v>
      </c>
      <c r="L101" s="231">
        <v>22.094966841860717</v>
      </c>
      <c r="M101" s="231">
        <v>57.375347722980187</v>
      </c>
      <c r="N101" s="231">
        <v>5.6046005032554715</v>
      </c>
      <c r="O101" s="232">
        <v>100</v>
      </c>
    </row>
    <row r="102" spans="1:15" x14ac:dyDescent="0.25">
      <c r="A102" s="167" t="s">
        <v>633</v>
      </c>
      <c r="B102" s="227">
        <v>65.433097778081887</v>
      </c>
      <c r="C102" s="228">
        <v>17.268622948884964</v>
      </c>
      <c r="D102" s="228">
        <v>38.742104957938196</v>
      </c>
      <c r="E102" s="228">
        <v>25.866332971334458</v>
      </c>
      <c r="F102" s="228">
        <v>81.877060878157621</v>
      </c>
      <c r="G102" s="228">
        <v>6.8122719290256502</v>
      </c>
      <c r="H102" s="229">
        <v>154.12243058526516</v>
      </c>
      <c r="I102" s="230">
        <v>42.455272428293519</v>
      </c>
      <c r="J102" s="231">
        <v>11.204483917953425</v>
      </c>
      <c r="K102" s="231">
        <v>25.137226820793551</v>
      </c>
      <c r="L102" s="231">
        <v>16.782977580297391</v>
      </c>
      <c r="M102" s="231">
        <v>53.124688319044367</v>
      </c>
      <c r="N102" s="231">
        <v>4.4200392526621206</v>
      </c>
      <c r="O102" s="232">
        <v>100</v>
      </c>
    </row>
    <row r="103" spans="1:15" x14ac:dyDescent="0.25">
      <c r="A103" s="167" t="s">
        <v>634</v>
      </c>
      <c r="B103" s="227">
        <v>50.72</v>
      </c>
      <c r="C103" s="228">
        <v>17.917999999999999</v>
      </c>
      <c r="D103" s="228">
        <v>26.143000000000001</v>
      </c>
      <c r="E103" s="228">
        <v>47.362000000000002</v>
      </c>
      <c r="F103" s="228">
        <v>91.423000000000002</v>
      </c>
      <c r="G103" s="228">
        <v>0.27900000000000003</v>
      </c>
      <c r="H103" s="229">
        <v>142.422</v>
      </c>
      <c r="I103" s="230">
        <v>35.612475600679673</v>
      </c>
      <c r="J103" s="231">
        <v>12.580921486848942</v>
      </c>
      <c r="K103" s="231">
        <v>18.356012413812472</v>
      </c>
      <c r="L103" s="231">
        <v>33.254693797306594</v>
      </c>
      <c r="M103" s="231">
        <v>64.191627697968016</v>
      </c>
      <c r="N103" s="231">
        <v>0.19589670135231915</v>
      </c>
      <c r="O103" s="232">
        <v>100</v>
      </c>
    </row>
    <row r="104" spans="1:15" x14ac:dyDescent="0.25">
      <c r="A104" s="167" t="s">
        <v>529</v>
      </c>
      <c r="B104" s="227">
        <v>107.22364310538769</v>
      </c>
      <c r="C104" s="228">
        <v>39.891095012545584</v>
      </c>
      <c r="D104" s="228">
        <v>84.747159996986383</v>
      </c>
      <c r="E104" s="228">
        <v>45.381604023933413</v>
      </c>
      <c r="F104" s="228">
        <v>170.01985903346539</v>
      </c>
      <c r="G104" s="228">
        <v>7.1500470399856564</v>
      </c>
      <c r="H104" s="229">
        <v>284.39354917883873</v>
      </c>
      <c r="I104" s="230">
        <v>37.702558097743946</v>
      </c>
      <c r="J104" s="231">
        <v>14.026722873190197</v>
      </c>
      <c r="K104" s="231">
        <v>29.799255377516943</v>
      </c>
      <c r="L104" s="231">
        <v>15.957325387642859</v>
      </c>
      <c r="M104" s="231">
        <v>59.783303638349992</v>
      </c>
      <c r="N104" s="231">
        <v>2.5141382639060508</v>
      </c>
      <c r="O104" s="232">
        <v>100</v>
      </c>
    </row>
    <row r="105" spans="1:15" x14ac:dyDescent="0.25">
      <c r="A105" s="167" t="s">
        <v>635</v>
      </c>
      <c r="B105" s="227">
        <v>210.5306178164482</v>
      </c>
      <c r="C105" s="228">
        <v>58.45631297278404</v>
      </c>
      <c r="D105" s="228">
        <v>271.32259493362903</v>
      </c>
      <c r="E105" s="228">
        <v>329.0839879491329</v>
      </c>
      <c r="F105" s="228">
        <v>658.86289585554596</v>
      </c>
      <c r="G105" s="228">
        <v>7.8131829867362974</v>
      </c>
      <c r="H105" s="229">
        <v>877.20669665873049</v>
      </c>
      <c r="I105" s="230">
        <v>24.000115208691035</v>
      </c>
      <c r="J105" s="231">
        <v>6.6639154939700544</v>
      </c>
      <c r="K105" s="231">
        <v>30.930292252338411</v>
      </c>
      <c r="L105" s="231">
        <v>37.514988109713457</v>
      </c>
      <c r="M105" s="231">
        <v>75.109195856021927</v>
      </c>
      <c r="N105" s="231">
        <v>0.89068893528704407</v>
      </c>
      <c r="O105" s="232">
        <v>100</v>
      </c>
    </row>
    <row r="106" spans="1:15" x14ac:dyDescent="0.25">
      <c r="A106" s="167" t="s">
        <v>636</v>
      </c>
      <c r="B106" s="227">
        <v>46.140107976913455</v>
      </c>
      <c r="C106" s="228">
        <v>16.090105995178224</v>
      </c>
      <c r="D106" s="228">
        <v>16.791079998493196</v>
      </c>
      <c r="E106" s="228">
        <v>14.515984997749328</v>
      </c>
      <c r="F106" s="228">
        <v>47.397170991420744</v>
      </c>
      <c r="G106" s="228">
        <v>3.860042999267578</v>
      </c>
      <c r="H106" s="229">
        <v>97.397321967601769</v>
      </c>
      <c r="I106" s="230">
        <v>47.373076635784187</v>
      </c>
      <c r="J106" s="231">
        <v>16.520070234097844</v>
      </c>
      <c r="K106" s="231">
        <v>17.239775857572941</v>
      </c>
      <c r="L106" s="231">
        <v>14.903885142322418</v>
      </c>
      <c r="M106" s="231">
        <v>48.663731233993204</v>
      </c>
      <c r="N106" s="231">
        <v>3.9631921302226174</v>
      </c>
      <c r="O106" s="232">
        <v>100</v>
      </c>
    </row>
    <row r="107" spans="1:15" x14ac:dyDescent="0.25">
      <c r="A107" s="167" t="s">
        <v>637</v>
      </c>
      <c r="B107" s="227">
        <v>34.437206888198851</v>
      </c>
      <c r="C107" s="228">
        <v>10.54093999004364</v>
      </c>
      <c r="D107" s="228">
        <v>28.22678697872162</v>
      </c>
      <c r="E107" s="228">
        <v>12.769177993297577</v>
      </c>
      <c r="F107" s="228">
        <v>51.536904962062835</v>
      </c>
      <c r="G107" s="228">
        <v>9.2550869073867794</v>
      </c>
      <c r="H107" s="229">
        <v>95.229198757648462</v>
      </c>
      <c r="I107" s="230">
        <v>36.16244527672557</v>
      </c>
      <c r="J107" s="231">
        <v>11.06902098049736</v>
      </c>
      <c r="K107" s="231">
        <v>29.640895173923266</v>
      </c>
      <c r="L107" s="231">
        <v>13.408889458152668</v>
      </c>
      <c r="M107" s="231">
        <v>54.118805612573297</v>
      </c>
      <c r="N107" s="231">
        <v>9.7187491107011379</v>
      </c>
      <c r="O107" s="232">
        <v>100</v>
      </c>
    </row>
    <row r="108" spans="1:15" ht="15.75" thickBot="1" x14ac:dyDescent="0.3">
      <c r="A108" s="233" t="s">
        <v>638</v>
      </c>
      <c r="B108" s="234">
        <v>25.501065975546837</v>
      </c>
      <c r="C108" s="235">
        <v>51.042484938383105</v>
      </c>
      <c r="D108" s="235">
        <v>29.144496963739396</v>
      </c>
      <c r="E108" s="235">
        <v>25.196155972361563</v>
      </c>
      <c r="F108" s="235">
        <v>105.38313787448406</v>
      </c>
      <c r="G108" s="235">
        <v>0.97867400169372554</v>
      </c>
      <c r="H108" s="236">
        <v>131.86287785172462</v>
      </c>
      <c r="I108" s="237">
        <v>19.339078890892957</v>
      </c>
      <c r="J108" s="238">
        <v>38.708760016430602</v>
      </c>
      <c r="K108" s="238">
        <v>22.102124144834303</v>
      </c>
      <c r="L108" s="238">
        <v>19.107846258818796</v>
      </c>
      <c r="M108" s="238">
        <v>79.918730420083705</v>
      </c>
      <c r="N108" s="238">
        <v>0.74219068902334406</v>
      </c>
      <c r="O108" s="239">
        <v>100</v>
      </c>
    </row>
    <row r="109" spans="1:15" x14ac:dyDescent="0.25">
      <c r="B109" s="222"/>
      <c r="C109" s="222"/>
      <c r="D109" s="222"/>
      <c r="E109" s="222"/>
      <c r="F109" s="222"/>
      <c r="G109" s="222"/>
      <c r="H109" s="222"/>
      <c r="I109" s="113"/>
      <c r="J109" s="113"/>
      <c r="K109" s="113"/>
      <c r="L109" s="113"/>
      <c r="M109" s="113"/>
      <c r="N109" s="113"/>
      <c r="O109" s="226"/>
    </row>
    <row r="110" spans="1:15" ht="15" customHeight="1" x14ac:dyDescent="0.25">
      <c r="A110" s="737" t="s">
        <v>641</v>
      </c>
      <c r="B110" s="737"/>
      <c r="C110" s="737"/>
      <c r="D110" s="737"/>
      <c r="E110" s="737"/>
      <c r="F110" s="737"/>
      <c r="G110" s="737"/>
      <c r="H110" s="737"/>
      <c r="I110" s="737"/>
      <c r="J110" s="737"/>
      <c r="K110" s="737"/>
    </row>
    <row r="111" spans="1:15" x14ac:dyDescent="0.25">
      <c r="A111" s="605" t="s">
        <v>544</v>
      </c>
      <c r="B111" s="605"/>
      <c r="C111" s="605"/>
      <c r="D111" s="605"/>
      <c r="E111" s="605"/>
      <c r="F111" s="605"/>
      <c r="G111" s="605"/>
      <c r="H111" s="605"/>
    </row>
    <row r="117" spans="4:4" x14ac:dyDescent="0.25">
      <c r="D117" s="31"/>
    </row>
    <row r="118" spans="4:4" x14ac:dyDescent="0.25">
      <c r="D118" s="31"/>
    </row>
    <row r="119" spans="4:4" x14ac:dyDescent="0.25">
      <c r="D119" s="31"/>
    </row>
    <row r="120" spans="4:4" x14ac:dyDescent="0.25">
      <c r="D120" s="31"/>
    </row>
    <row r="121" spans="4:4" x14ac:dyDescent="0.25">
      <c r="D121" s="31"/>
    </row>
    <row r="122" spans="4:4" x14ac:dyDescent="0.25">
      <c r="D122" s="31"/>
    </row>
  </sheetData>
  <mergeCells count="14">
    <mergeCell ref="N6:N7"/>
    <mergeCell ref="O6:O7"/>
    <mergeCell ref="A111:H111"/>
    <mergeCell ref="A1:F1"/>
    <mergeCell ref="A5:A7"/>
    <mergeCell ref="B5:H5"/>
    <mergeCell ref="I5:O5"/>
    <mergeCell ref="B6:B7"/>
    <mergeCell ref="C6:F6"/>
    <mergeCell ref="G6:G7"/>
    <mergeCell ref="H6:H7"/>
    <mergeCell ref="I6:I7"/>
    <mergeCell ref="J6:M6"/>
    <mergeCell ref="A110:K110"/>
  </mergeCells>
  <hyperlinks>
    <hyperlink ref="A2" location="'Appendix Table Menu'!A1" display="'Appendix Table Menu'!A1" xr:uid="{DCBE39D5-D855-4DAE-8092-26AEAD1C259E}"/>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9A015-D4CA-4172-AB22-BB6D61F35209}">
  <sheetPr>
    <tabColor rgb="FFC65911"/>
  </sheetPr>
  <dimension ref="A1:P117"/>
  <sheetViews>
    <sheetView workbookViewId="0">
      <selection activeCell="J7" sqref="J7"/>
    </sheetView>
  </sheetViews>
  <sheetFormatPr defaultRowHeight="15" x14ac:dyDescent="0.25"/>
  <cols>
    <col min="1" max="1" width="49.140625" customWidth="1"/>
    <col min="2" max="6" width="11.7109375" customWidth="1"/>
    <col min="7" max="15" width="11.42578125" customWidth="1"/>
    <col min="16" max="16" width="14.85546875" customWidth="1"/>
    <col min="17" max="17" width="8.85546875"/>
  </cols>
  <sheetData>
    <row r="1" spans="1:16" ht="21" x14ac:dyDescent="0.35">
      <c r="A1" s="57" t="s">
        <v>642</v>
      </c>
    </row>
    <row r="2" spans="1:16" x14ac:dyDescent="0.25">
      <c r="A2" s="370" t="s">
        <v>71</v>
      </c>
    </row>
    <row r="4" spans="1:16" ht="15.75" thickBot="1" x14ac:dyDescent="0.3">
      <c r="A4" t="s">
        <v>136</v>
      </c>
    </row>
    <row r="5" spans="1:16" ht="15.75" thickBot="1" x14ac:dyDescent="0.3">
      <c r="A5" s="740" t="s">
        <v>303</v>
      </c>
      <c r="B5" s="738" t="s">
        <v>111</v>
      </c>
      <c r="C5" s="738"/>
      <c r="D5" s="738"/>
      <c r="E5" s="738"/>
      <c r="F5" s="739"/>
      <c r="G5" s="738" t="s">
        <v>304</v>
      </c>
      <c r="H5" s="738"/>
      <c r="I5" s="738"/>
      <c r="J5" s="739"/>
      <c r="K5" s="738" t="s">
        <v>166</v>
      </c>
      <c r="L5" s="738"/>
      <c r="M5" s="738"/>
      <c r="N5" s="738"/>
      <c r="O5" s="739"/>
      <c r="P5" s="742" t="s">
        <v>78</v>
      </c>
    </row>
    <row r="6" spans="1:16" ht="45" customHeight="1" x14ac:dyDescent="0.25">
      <c r="A6" s="741"/>
      <c r="B6" s="293" t="s">
        <v>643</v>
      </c>
      <c r="C6" s="294" t="s">
        <v>306</v>
      </c>
      <c r="D6" s="294" t="s">
        <v>307</v>
      </c>
      <c r="E6" s="294" t="s">
        <v>308</v>
      </c>
      <c r="F6" s="295" t="s">
        <v>644</v>
      </c>
      <c r="G6" s="293" t="s">
        <v>89</v>
      </c>
      <c r="H6" s="294" t="s">
        <v>90</v>
      </c>
      <c r="I6" s="294" t="s">
        <v>91</v>
      </c>
      <c r="J6" s="295" t="s">
        <v>379</v>
      </c>
      <c r="K6" s="293" t="s">
        <v>95</v>
      </c>
      <c r="L6" s="294" t="s">
        <v>645</v>
      </c>
      <c r="M6" s="294" t="s">
        <v>646</v>
      </c>
      <c r="N6" s="294" t="s">
        <v>647</v>
      </c>
      <c r="O6" s="296" t="s">
        <v>315</v>
      </c>
      <c r="P6" s="743"/>
    </row>
    <row r="7" spans="1:16" x14ac:dyDescent="0.25">
      <c r="A7" s="361" t="s">
        <v>316</v>
      </c>
      <c r="B7" s="283">
        <v>15158.686</v>
      </c>
      <c r="C7" s="284">
        <v>8776.2360000000008</v>
      </c>
      <c r="D7" s="284">
        <v>6840.4870000000001</v>
      </c>
      <c r="E7" s="284">
        <v>6014.4459999999999</v>
      </c>
      <c r="F7" s="285">
        <v>7221.7240000000002</v>
      </c>
      <c r="G7" s="283">
        <v>22753.455000000002</v>
      </c>
      <c r="H7" s="284">
        <v>8656.3520000000008</v>
      </c>
      <c r="I7" s="284">
        <v>8665.7189999999991</v>
      </c>
      <c r="J7" s="285">
        <v>3936.0529999999999</v>
      </c>
      <c r="K7" s="283">
        <v>7742.9449999999997</v>
      </c>
      <c r="L7" s="284">
        <v>8034.9369999999999</v>
      </c>
      <c r="M7" s="284">
        <v>7195.15</v>
      </c>
      <c r="N7" s="284">
        <v>9777.741</v>
      </c>
      <c r="O7" s="285">
        <v>11260.806</v>
      </c>
      <c r="P7" s="286">
        <v>44011.578999999998</v>
      </c>
    </row>
    <row r="8" spans="1:16" x14ac:dyDescent="0.25">
      <c r="A8" s="281" t="s">
        <v>546</v>
      </c>
      <c r="B8" s="78">
        <v>35.194000000000003</v>
      </c>
      <c r="C8" s="79">
        <v>15.076000000000001</v>
      </c>
      <c r="D8" s="79">
        <v>13.728999999999999</v>
      </c>
      <c r="E8" s="79">
        <v>12.917</v>
      </c>
      <c r="F8" s="276">
        <v>17.986999999999998</v>
      </c>
      <c r="G8" s="78">
        <v>63.314999999999998</v>
      </c>
      <c r="H8" s="79">
        <v>21.501999999999999</v>
      </c>
      <c r="I8" s="79">
        <v>3.024</v>
      </c>
      <c r="J8" s="276">
        <v>7.0620000000000003</v>
      </c>
      <c r="K8" s="78">
        <v>22.904</v>
      </c>
      <c r="L8" s="79">
        <v>22.283999999999999</v>
      </c>
      <c r="M8" s="79">
        <v>18.334</v>
      </c>
      <c r="N8" s="79">
        <v>19.187999999999999</v>
      </c>
      <c r="O8" s="276">
        <v>12.193</v>
      </c>
      <c r="P8" s="278">
        <v>94.903000000000006</v>
      </c>
    </row>
    <row r="9" spans="1:16" x14ac:dyDescent="0.25">
      <c r="A9" s="281" t="s">
        <v>547</v>
      </c>
      <c r="B9" s="78">
        <v>50.57929</v>
      </c>
      <c r="C9" s="79">
        <v>19.820250000000001</v>
      </c>
      <c r="D9" s="79">
        <v>17.452819999999999</v>
      </c>
      <c r="E9" s="79">
        <v>18.9816</v>
      </c>
      <c r="F9" s="276">
        <v>23.61778</v>
      </c>
      <c r="G9" s="78">
        <v>90.76303999999999</v>
      </c>
      <c r="H9" s="79">
        <v>17.756</v>
      </c>
      <c r="I9" s="79">
        <v>8.4317009999999986</v>
      </c>
      <c r="J9" s="276">
        <v>13.500999999999999</v>
      </c>
      <c r="K9" s="78">
        <v>24.036529999999999</v>
      </c>
      <c r="L9" s="79">
        <v>22.531279999999999</v>
      </c>
      <c r="M9" s="79">
        <v>20.495099999999997</v>
      </c>
      <c r="N9" s="79">
        <v>29.922240000000002</v>
      </c>
      <c r="O9" s="276">
        <v>33.466589999999997</v>
      </c>
      <c r="P9" s="278">
        <v>130.45169999999999</v>
      </c>
    </row>
    <row r="10" spans="1:16" x14ac:dyDescent="0.25">
      <c r="A10" s="281" t="s">
        <v>548</v>
      </c>
      <c r="B10" s="78">
        <v>39.394400000000005</v>
      </c>
      <c r="C10" s="79">
        <v>23.977599999999999</v>
      </c>
      <c r="D10" s="79">
        <v>15.990399999999999</v>
      </c>
      <c r="E10" s="79">
        <v>16.147500000000001</v>
      </c>
      <c r="F10" s="276">
        <v>19.284299999999998</v>
      </c>
      <c r="G10" s="78">
        <v>44.893949999999997</v>
      </c>
      <c r="H10" s="79">
        <v>4.4993999999999996</v>
      </c>
      <c r="I10" s="79">
        <v>52.484400000000001</v>
      </c>
      <c r="J10" s="276">
        <v>12.916450000000001</v>
      </c>
      <c r="K10" s="78">
        <v>25.101050000000001</v>
      </c>
      <c r="L10" s="79">
        <v>21.864049999999999</v>
      </c>
      <c r="M10" s="79">
        <v>17.66</v>
      </c>
      <c r="N10" s="79">
        <v>26.474400000000003</v>
      </c>
      <c r="O10" s="276">
        <v>23.694700000000001</v>
      </c>
      <c r="P10" s="278">
        <v>114.7942</v>
      </c>
    </row>
    <row r="11" spans="1:16" x14ac:dyDescent="0.25">
      <c r="A11" s="281" t="s">
        <v>549</v>
      </c>
      <c r="B11" s="78">
        <v>32.268999999999998</v>
      </c>
      <c r="C11" s="79">
        <v>16.329000000000001</v>
      </c>
      <c r="D11" s="79">
        <v>16.541</v>
      </c>
      <c r="E11" s="79">
        <v>15.266</v>
      </c>
      <c r="F11" s="276">
        <v>22.858000000000001</v>
      </c>
      <c r="G11" s="78">
        <v>60.777999999999999</v>
      </c>
      <c r="H11" s="79">
        <v>9.5299999999999994</v>
      </c>
      <c r="I11" s="79">
        <v>27.846</v>
      </c>
      <c r="J11" s="276">
        <v>5.109</v>
      </c>
      <c r="K11" s="78">
        <v>17.242999999999999</v>
      </c>
      <c r="L11" s="79">
        <v>18.189</v>
      </c>
      <c r="M11" s="79">
        <v>19.565999999999999</v>
      </c>
      <c r="N11" s="79">
        <v>21.86</v>
      </c>
      <c r="O11" s="276">
        <v>26.405000000000001</v>
      </c>
      <c r="P11" s="278">
        <v>103.26300000000001</v>
      </c>
    </row>
    <row r="12" spans="1:16" x14ac:dyDescent="0.25">
      <c r="A12" s="281" t="s">
        <v>550</v>
      </c>
      <c r="B12" s="78">
        <v>289.25150000000002</v>
      </c>
      <c r="C12" s="79">
        <v>176.37649999999999</v>
      </c>
      <c r="D12" s="79">
        <v>129.78579999999999</v>
      </c>
      <c r="E12" s="79">
        <v>92.965490000000003</v>
      </c>
      <c r="F12" s="276">
        <v>97.956130000000002</v>
      </c>
      <c r="G12" s="78">
        <v>252.81820000000002</v>
      </c>
      <c r="H12" s="79">
        <v>386.44720000000001</v>
      </c>
      <c r="I12" s="79">
        <v>88.00775999999999</v>
      </c>
      <c r="J12" s="276">
        <v>59.062239999999996</v>
      </c>
      <c r="K12" s="78">
        <v>110.7063</v>
      </c>
      <c r="L12" s="79">
        <v>129.6507</v>
      </c>
      <c r="M12" s="79">
        <v>138.7996</v>
      </c>
      <c r="N12" s="79">
        <v>193.63300000000001</v>
      </c>
      <c r="O12" s="276">
        <v>213.54579999999999</v>
      </c>
      <c r="P12" s="278">
        <v>786.33540000000005</v>
      </c>
    </row>
    <row r="13" spans="1:16" x14ac:dyDescent="0.25">
      <c r="A13" s="281" t="s">
        <v>551</v>
      </c>
      <c r="B13" s="78">
        <v>20.945400000000003</v>
      </c>
      <c r="C13" s="79">
        <v>16.206949999999999</v>
      </c>
      <c r="D13" s="79">
        <v>9.1866719999999997</v>
      </c>
      <c r="E13" s="79">
        <v>10.903129999999999</v>
      </c>
      <c r="F13" s="276">
        <v>8.9388400000000008</v>
      </c>
      <c r="G13" s="78">
        <v>26.291740000000001</v>
      </c>
      <c r="H13" s="79">
        <v>34.05668</v>
      </c>
      <c r="I13" s="79">
        <v>2.6197119999999998</v>
      </c>
      <c r="J13" s="276">
        <v>3.2128640000000002</v>
      </c>
      <c r="K13" s="78">
        <v>15.541139999999999</v>
      </c>
      <c r="L13" s="79">
        <v>15.9376</v>
      </c>
      <c r="M13" s="79">
        <v>10.15691</v>
      </c>
      <c r="N13" s="79">
        <v>12.339540000000001</v>
      </c>
      <c r="O13" s="276">
        <v>12.2058</v>
      </c>
      <c r="P13" s="278">
        <v>66.180990000000008</v>
      </c>
    </row>
    <row r="14" spans="1:16" x14ac:dyDescent="0.25">
      <c r="A14" s="281" t="s">
        <v>552</v>
      </c>
      <c r="B14" s="78">
        <v>165.50739999999999</v>
      </c>
      <c r="C14" s="79">
        <v>62.929339999999996</v>
      </c>
      <c r="D14" s="79">
        <v>50.423639999999999</v>
      </c>
      <c r="E14" s="79">
        <v>37.608710000000002</v>
      </c>
      <c r="F14" s="276">
        <v>30.24006</v>
      </c>
      <c r="G14" s="78">
        <v>175.59720000000002</v>
      </c>
      <c r="H14" s="79">
        <v>35.668349999999997</v>
      </c>
      <c r="I14" s="79">
        <v>105.9845</v>
      </c>
      <c r="J14" s="276">
        <v>29.459</v>
      </c>
      <c r="K14" s="78">
        <v>40.585459999999998</v>
      </c>
      <c r="L14" s="79">
        <v>46.246610000000004</v>
      </c>
      <c r="M14" s="79">
        <v>52.619459999999997</v>
      </c>
      <c r="N14" s="79">
        <v>90.755139999999997</v>
      </c>
      <c r="O14" s="276">
        <v>116.5025</v>
      </c>
      <c r="P14" s="278">
        <v>346.70909999999998</v>
      </c>
    </row>
    <row r="15" spans="1:16" x14ac:dyDescent="0.25">
      <c r="A15" s="281" t="s">
        <v>553</v>
      </c>
      <c r="B15" s="78">
        <v>34.646999999999998</v>
      </c>
      <c r="C15" s="79">
        <v>28.545999999999999</v>
      </c>
      <c r="D15" s="79">
        <v>20.802</v>
      </c>
      <c r="E15" s="79">
        <v>13.237</v>
      </c>
      <c r="F15" s="276">
        <v>15.759</v>
      </c>
      <c r="G15" s="78">
        <v>35.625999999999998</v>
      </c>
      <c r="H15" s="79">
        <v>8.7360000000000007</v>
      </c>
      <c r="I15" s="79">
        <v>62.984000000000002</v>
      </c>
      <c r="J15" s="276">
        <v>5.6449999999999996</v>
      </c>
      <c r="K15" s="78">
        <v>20.184999999999999</v>
      </c>
      <c r="L15" s="79">
        <v>28.706</v>
      </c>
      <c r="M15" s="79">
        <v>21.541</v>
      </c>
      <c r="N15" s="79">
        <v>23.513000000000002</v>
      </c>
      <c r="O15" s="276">
        <v>19.045999999999999</v>
      </c>
      <c r="P15" s="278">
        <v>112.991</v>
      </c>
    </row>
    <row r="16" spans="1:16" x14ac:dyDescent="0.25">
      <c r="A16" s="281" t="s">
        <v>554</v>
      </c>
      <c r="B16" s="78">
        <v>110.9134</v>
      </c>
      <c r="C16" s="79">
        <v>72.605310000000003</v>
      </c>
      <c r="D16" s="79">
        <v>54.3249</v>
      </c>
      <c r="E16" s="79">
        <v>51.66892</v>
      </c>
      <c r="F16" s="276">
        <v>68.483050000000006</v>
      </c>
      <c r="G16" s="78">
        <v>143.60160000000002</v>
      </c>
      <c r="H16" s="79">
        <v>164.58789999999999</v>
      </c>
      <c r="I16" s="79">
        <v>22.715990000000001</v>
      </c>
      <c r="J16" s="276">
        <v>27.090160000000001</v>
      </c>
      <c r="K16" s="78">
        <v>61.550739999999998</v>
      </c>
      <c r="L16" s="79">
        <v>54.412879999999994</v>
      </c>
      <c r="M16" s="79">
        <v>53.484749999999998</v>
      </c>
      <c r="N16" s="79">
        <v>81.985389999999995</v>
      </c>
      <c r="O16" s="276">
        <v>106.56189999999999</v>
      </c>
      <c r="P16" s="278">
        <v>357.99559999999997</v>
      </c>
    </row>
    <row r="17" spans="1:16" x14ac:dyDescent="0.25">
      <c r="A17" s="281" t="s">
        <v>555</v>
      </c>
      <c r="B17" s="78">
        <v>37.957999999999998</v>
      </c>
      <c r="C17" s="79">
        <v>15.285</v>
      </c>
      <c r="D17" s="79">
        <v>13.47</v>
      </c>
      <c r="E17" s="79">
        <v>12.782</v>
      </c>
      <c r="F17" s="276">
        <v>13.103</v>
      </c>
      <c r="G17" s="78">
        <v>36.307000000000002</v>
      </c>
      <c r="H17" s="79">
        <v>48.923000000000002</v>
      </c>
      <c r="I17" s="79">
        <v>4.9560000000000004</v>
      </c>
      <c r="J17" s="276">
        <v>2.4119999999999999</v>
      </c>
      <c r="K17" s="78">
        <v>23.67</v>
      </c>
      <c r="L17" s="79">
        <v>18.878</v>
      </c>
      <c r="M17" s="79">
        <v>13.803000000000001</v>
      </c>
      <c r="N17" s="79">
        <v>21.754999999999999</v>
      </c>
      <c r="O17" s="276">
        <v>14.492000000000001</v>
      </c>
      <c r="P17" s="278">
        <v>92.597999999999999</v>
      </c>
    </row>
    <row r="18" spans="1:16" x14ac:dyDescent="0.25">
      <c r="A18" s="281" t="s">
        <v>556</v>
      </c>
      <c r="B18" s="78">
        <v>52.392890000000001</v>
      </c>
      <c r="C18" s="79">
        <v>30.444290000000002</v>
      </c>
      <c r="D18" s="79">
        <v>22.37134</v>
      </c>
      <c r="E18" s="79">
        <v>22.452459999999999</v>
      </c>
      <c r="F18" s="276">
        <v>19.100279999999998</v>
      </c>
      <c r="G18" s="78">
        <v>61.694389999999999</v>
      </c>
      <c r="H18" s="79">
        <v>73.767910000000001</v>
      </c>
      <c r="I18" s="79">
        <v>6.9634390000000002</v>
      </c>
      <c r="J18" s="276">
        <v>4.3355129999999997</v>
      </c>
      <c r="K18" s="78">
        <v>37.527059999999999</v>
      </c>
      <c r="L18" s="79">
        <v>25.5047</v>
      </c>
      <c r="M18" s="79">
        <v>29.981470000000002</v>
      </c>
      <c r="N18" s="79">
        <v>27.361979999999999</v>
      </c>
      <c r="O18" s="276">
        <v>26.386050000000001</v>
      </c>
      <c r="P18" s="278">
        <v>146.76129999999998</v>
      </c>
    </row>
    <row r="19" spans="1:16" x14ac:dyDescent="0.25">
      <c r="A19" s="281" t="s">
        <v>557</v>
      </c>
      <c r="B19" s="78">
        <v>32.485909999999997</v>
      </c>
      <c r="C19" s="79">
        <v>14.891120000000001</v>
      </c>
      <c r="D19" s="79">
        <v>8.7867160000000002</v>
      </c>
      <c r="E19" s="79">
        <v>6.9436960000000001</v>
      </c>
      <c r="F19" s="276">
        <v>13.67376</v>
      </c>
      <c r="G19" s="78">
        <v>57.742930000000001</v>
      </c>
      <c r="H19" s="79">
        <v>0.85299999999999998</v>
      </c>
      <c r="I19" s="79">
        <v>12.256069999999999</v>
      </c>
      <c r="J19" s="276">
        <v>5.9292069999999999</v>
      </c>
      <c r="K19" s="78">
        <v>9.1825980000000005</v>
      </c>
      <c r="L19" s="79">
        <v>16.170639999999999</v>
      </c>
      <c r="M19" s="79">
        <v>14.833219999999999</v>
      </c>
      <c r="N19" s="79">
        <v>21.589230000000001</v>
      </c>
      <c r="O19" s="276">
        <v>15.005520000000001</v>
      </c>
      <c r="P19" s="278">
        <v>76.781210000000002</v>
      </c>
    </row>
    <row r="20" spans="1:16" x14ac:dyDescent="0.25">
      <c r="A20" s="281" t="s">
        <v>558</v>
      </c>
      <c r="B20" s="78">
        <v>243.62129999999999</v>
      </c>
      <c r="C20" s="79">
        <v>134.7945</v>
      </c>
      <c r="D20" s="79">
        <v>100.2954</v>
      </c>
      <c r="E20" s="79">
        <v>93.93938</v>
      </c>
      <c r="F20" s="276">
        <v>142.45860000000002</v>
      </c>
      <c r="G20" s="78">
        <v>429.048</v>
      </c>
      <c r="H20" s="79">
        <v>80.1815</v>
      </c>
      <c r="I20" s="79">
        <v>117.741</v>
      </c>
      <c r="J20" s="276">
        <v>88.138720000000006</v>
      </c>
      <c r="K20" s="78">
        <v>117.5262</v>
      </c>
      <c r="L20" s="79">
        <v>97.623649999999998</v>
      </c>
      <c r="M20" s="79">
        <v>83.000910000000005</v>
      </c>
      <c r="N20" s="79">
        <v>143.17750000000001</v>
      </c>
      <c r="O20" s="276">
        <v>273.78100000000001</v>
      </c>
      <c r="P20" s="278">
        <v>715.10919999999999</v>
      </c>
    </row>
    <row r="21" spans="1:16" x14ac:dyDescent="0.25">
      <c r="A21" s="281" t="s">
        <v>559</v>
      </c>
      <c r="B21" s="78">
        <v>27.547999999999998</v>
      </c>
      <c r="C21" s="79">
        <v>26.957000000000001</v>
      </c>
      <c r="D21" s="79">
        <v>20.57</v>
      </c>
      <c r="E21" s="79">
        <v>16.614000000000001</v>
      </c>
      <c r="F21" s="276">
        <v>22.978000000000002</v>
      </c>
      <c r="G21" s="78">
        <v>51.122</v>
      </c>
      <c r="H21" s="79">
        <v>21.870999999999999</v>
      </c>
      <c r="I21" s="79">
        <v>33.197000000000003</v>
      </c>
      <c r="J21" s="276">
        <v>8.4770000000000003</v>
      </c>
      <c r="K21" s="78">
        <v>18.366</v>
      </c>
      <c r="L21" s="79">
        <v>17.553000000000001</v>
      </c>
      <c r="M21" s="79">
        <v>12.698</v>
      </c>
      <c r="N21" s="79">
        <v>22.773</v>
      </c>
      <c r="O21" s="276">
        <v>43.277000000000001</v>
      </c>
      <c r="P21" s="278">
        <v>114.667</v>
      </c>
    </row>
    <row r="22" spans="1:16" x14ac:dyDescent="0.25">
      <c r="A22" s="281" t="s">
        <v>560</v>
      </c>
      <c r="B22" s="78">
        <v>58.639000000000003</v>
      </c>
      <c r="C22" s="79">
        <v>26.43</v>
      </c>
      <c r="D22" s="79">
        <v>24.254000000000001</v>
      </c>
      <c r="E22" s="79">
        <v>26.46</v>
      </c>
      <c r="F22" s="276">
        <v>32.576000000000001</v>
      </c>
      <c r="G22" s="78">
        <v>109.367</v>
      </c>
      <c r="H22" s="79">
        <v>36.085000000000001</v>
      </c>
      <c r="I22" s="79">
        <v>12.101000000000001</v>
      </c>
      <c r="J22" s="276">
        <v>10.805999999999999</v>
      </c>
      <c r="K22" s="78">
        <v>38.970999999999997</v>
      </c>
      <c r="L22" s="79">
        <v>36.526000000000003</v>
      </c>
      <c r="M22" s="79">
        <v>30.535</v>
      </c>
      <c r="N22" s="79">
        <v>37.215000000000003</v>
      </c>
      <c r="O22" s="276">
        <v>25.111999999999998</v>
      </c>
      <c r="P22" s="278">
        <v>168.35900000000001</v>
      </c>
    </row>
    <row r="23" spans="1:16" x14ac:dyDescent="0.25">
      <c r="A23" s="281" t="s">
        <v>561</v>
      </c>
      <c r="B23" s="78">
        <v>17.678999999999998</v>
      </c>
      <c r="C23" s="79">
        <v>14.906000000000001</v>
      </c>
      <c r="D23" s="79">
        <v>12.778</v>
      </c>
      <c r="E23" s="79">
        <v>9.9480000000000004</v>
      </c>
      <c r="F23" s="276">
        <v>14.616</v>
      </c>
      <c r="G23" s="78">
        <v>40.859000000000002</v>
      </c>
      <c r="H23" s="79">
        <v>8.48</v>
      </c>
      <c r="I23" s="79">
        <v>19.289000000000001</v>
      </c>
      <c r="J23" s="276">
        <v>1.2989999999999999</v>
      </c>
      <c r="K23" s="78">
        <v>10.266</v>
      </c>
      <c r="L23" s="79">
        <v>10.986000000000001</v>
      </c>
      <c r="M23" s="79">
        <v>13.504</v>
      </c>
      <c r="N23" s="79">
        <v>20.927</v>
      </c>
      <c r="O23" s="276">
        <v>14.244</v>
      </c>
      <c r="P23" s="278">
        <v>69.927000000000007</v>
      </c>
    </row>
    <row r="24" spans="1:16" x14ac:dyDescent="0.25">
      <c r="A24" s="281" t="s">
        <v>562</v>
      </c>
      <c r="B24" s="78">
        <v>41.545999999999999</v>
      </c>
      <c r="C24" s="79">
        <v>21.048999999999999</v>
      </c>
      <c r="D24" s="79">
        <v>15.103999999999999</v>
      </c>
      <c r="E24" s="79">
        <v>12.756</v>
      </c>
      <c r="F24" s="276">
        <v>9.3019999999999996</v>
      </c>
      <c r="G24" s="78">
        <v>53.076000000000001</v>
      </c>
      <c r="H24" s="79">
        <v>34.304000000000002</v>
      </c>
      <c r="I24" s="79">
        <v>7.9589999999999996</v>
      </c>
      <c r="J24" s="276">
        <v>4.4180000000000001</v>
      </c>
      <c r="K24" s="78">
        <v>14.503</v>
      </c>
      <c r="L24" s="79">
        <v>16.068999999999999</v>
      </c>
      <c r="M24" s="79">
        <v>17.347000000000001</v>
      </c>
      <c r="N24" s="79">
        <v>25.353000000000002</v>
      </c>
      <c r="O24" s="276">
        <v>26.484999999999999</v>
      </c>
      <c r="P24" s="278">
        <v>99.757000000000005</v>
      </c>
    </row>
    <row r="25" spans="1:16" x14ac:dyDescent="0.25">
      <c r="A25" s="281" t="s">
        <v>563</v>
      </c>
      <c r="B25" s="78">
        <v>116.0269</v>
      </c>
      <c r="C25" s="79">
        <v>79.011510000000001</v>
      </c>
      <c r="D25" s="79">
        <v>53.621389999999998</v>
      </c>
      <c r="E25" s="79">
        <v>43.297460000000001</v>
      </c>
      <c r="F25" s="276">
        <v>45.786449999999995</v>
      </c>
      <c r="G25" s="78">
        <v>154.9666</v>
      </c>
      <c r="H25" s="79">
        <v>123.28989999999999</v>
      </c>
      <c r="I25" s="79">
        <v>36.205559999999998</v>
      </c>
      <c r="J25" s="276">
        <v>23.281740000000003</v>
      </c>
      <c r="K25" s="78">
        <v>49.22466</v>
      </c>
      <c r="L25" s="79">
        <v>56.68721</v>
      </c>
      <c r="M25" s="79">
        <v>65.074209999999994</v>
      </c>
      <c r="N25" s="79">
        <v>79.880669999999995</v>
      </c>
      <c r="O25" s="276">
        <v>86.876999999999995</v>
      </c>
      <c r="P25" s="278">
        <v>337.74369999999999</v>
      </c>
    </row>
    <row r="26" spans="1:16" x14ac:dyDescent="0.25">
      <c r="A26" s="281" t="s">
        <v>564</v>
      </c>
      <c r="B26" s="78">
        <v>27.97147</v>
      </c>
      <c r="C26" s="79">
        <v>16.935320000000001</v>
      </c>
      <c r="D26" s="79">
        <v>9.5511160000000004</v>
      </c>
      <c r="E26" s="79">
        <v>9.8569480000000009</v>
      </c>
      <c r="F26" s="276">
        <v>11.599639999999999</v>
      </c>
      <c r="G26" s="78">
        <v>50.13973</v>
      </c>
      <c r="H26" s="79">
        <v>18.325330000000001</v>
      </c>
      <c r="I26" s="79">
        <v>4.6823920000000001</v>
      </c>
      <c r="J26" s="276">
        <v>2.7670400000000002</v>
      </c>
      <c r="K26" s="78">
        <v>14.02473</v>
      </c>
      <c r="L26" s="79">
        <v>17.15888</v>
      </c>
      <c r="M26" s="79">
        <v>14.962620000000001</v>
      </c>
      <c r="N26" s="79">
        <v>18.44997</v>
      </c>
      <c r="O26" s="276">
        <v>11.318290000000001</v>
      </c>
      <c r="P26" s="278">
        <v>75.914490000000001</v>
      </c>
    </row>
    <row r="27" spans="1:16" x14ac:dyDescent="0.25">
      <c r="A27" s="281" t="s">
        <v>565</v>
      </c>
      <c r="B27" s="78">
        <v>437.78730000000002</v>
      </c>
      <c r="C27" s="79">
        <v>246.8878</v>
      </c>
      <c r="D27" s="79">
        <v>187.24100000000001</v>
      </c>
      <c r="E27" s="79">
        <v>170.71600000000001</v>
      </c>
      <c r="F27" s="276">
        <v>209.01439999999999</v>
      </c>
      <c r="G27" s="78">
        <v>533.03039999999999</v>
      </c>
      <c r="H27" s="79">
        <v>354.78699999999998</v>
      </c>
      <c r="I27" s="79">
        <v>264.54679999999996</v>
      </c>
      <c r="J27" s="276">
        <v>99.282300000000006</v>
      </c>
      <c r="K27" s="78">
        <v>206.66290000000001</v>
      </c>
      <c r="L27" s="79">
        <v>222.89959999999999</v>
      </c>
      <c r="M27" s="79">
        <v>199.1883</v>
      </c>
      <c r="N27" s="79">
        <v>265.65890000000002</v>
      </c>
      <c r="O27" s="276">
        <v>357.23690000000005</v>
      </c>
      <c r="P27" s="278">
        <v>1251.6469999999999</v>
      </c>
    </row>
    <row r="28" spans="1:16" x14ac:dyDescent="0.25">
      <c r="A28" s="281" t="s">
        <v>566</v>
      </c>
      <c r="B28" s="78">
        <v>112.9919</v>
      </c>
      <c r="C28" s="79">
        <v>50.128169999999997</v>
      </c>
      <c r="D28" s="79">
        <v>41.727330000000002</v>
      </c>
      <c r="E28" s="79">
        <v>40.895220000000002</v>
      </c>
      <c r="F28" s="276">
        <v>45.564140000000002</v>
      </c>
      <c r="G28" s="78">
        <v>189.48160000000001</v>
      </c>
      <c r="H28" s="79">
        <v>73.400509999999997</v>
      </c>
      <c r="I28" s="79">
        <v>9.4850480000000008</v>
      </c>
      <c r="J28" s="276">
        <v>18.939540000000001</v>
      </c>
      <c r="K28" s="78">
        <v>57.605580000000003</v>
      </c>
      <c r="L28" s="79">
        <v>64.044569999999993</v>
      </c>
      <c r="M28" s="79">
        <v>45.810639999999999</v>
      </c>
      <c r="N28" s="79">
        <v>67.728539999999995</v>
      </c>
      <c r="O28" s="276">
        <v>56.117400000000004</v>
      </c>
      <c r="P28" s="278">
        <v>291.30670000000003</v>
      </c>
    </row>
    <row r="29" spans="1:16" x14ac:dyDescent="0.25">
      <c r="A29" s="281" t="s">
        <v>567</v>
      </c>
      <c r="B29" s="78">
        <v>106.14700000000001</v>
      </c>
      <c r="C29" s="79">
        <v>50.42</v>
      </c>
      <c r="D29" s="79">
        <v>47.225000000000001</v>
      </c>
      <c r="E29" s="79">
        <v>48.820999999999998</v>
      </c>
      <c r="F29" s="276">
        <v>60.258000000000003</v>
      </c>
      <c r="G29" s="78">
        <v>159.827</v>
      </c>
      <c r="H29" s="79">
        <v>108.85599999999999</v>
      </c>
      <c r="I29" s="79">
        <v>27.111999999999998</v>
      </c>
      <c r="J29" s="276">
        <v>17.076000000000001</v>
      </c>
      <c r="K29" s="78">
        <v>72.400000000000006</v>
      </c>
      <c r="L29" s="79">
        <v>66.069999999999993</v>
      </c>
      <c r="M29" s="79">
        <v>58.256</v>
      </c>
      <c r="N29" s="79">
        <v>69.802000000000007</v>
      </c>
      <c r="O29" s="276">
        <v>46.343000000000004</v>
      </c>
      <c r="P29" s="278">
        <v>312.87099999999998</v>
      </c>
    </row>
    <row r="30" spans="1:16" x14ac:dyDescent="0.25">
      <c r="A30" s="281" t="s">
        <v>568</v>
      </c>
      <c r="B30" s="78">
        <v>44.579000000000001</v>
      </c>
      <c r="C30" s="79">
        <v>16.885999999999999</v>
      </c>
      <c r="D30" s="79">
        <v>14.513999999999999</v>
      </c>
      <c r="E30" s="79">
        <v>10.243</v>
      </c>
      <c r="F30" s="276">
        <v>11.096</v>
      </c>
      <c r="G30" s="78">
        <v>62.253</v>
      </c>
      <c r="H30" s="79">
        <v>9.4090000000000007</v>
      </c>
      <c r="I30" s="79">
        <v>19.026</v>
      </c>
      <c r="J30" s="276">
        <v>6.63</v>
      </c>
      <c r="K30" s="78">
        <v>11.465999999999999</v>
      </c>
      <c r="L30" s="79">
        <v>14.227</v>
      </c>
      <c r="M30" s="79">
        <v>18.228999999999999</v>
      </c>
      <c r="N30" s="79">
        <v>26.626999999999999</v>
      </c>
      <c r="O30" s="276">
        <v>26.768999999999998</v>
      </c>
      <c r="P30" s="278">
        <v>97.317999999999998</v>
      </c>
    </row>
    <row r="31" spans="1:16" x14ac:dyDescent="0.25">
      <c r="A31" s="281" t="s">
        <v>569</v>
      </c>
      <c r="B31" s="78">
        <v>40.289000000000001</v>
      </c>
      <c r="C31" s="79">
        <v>20.256</v>
      </c>
      <c r="D31" s="79">
        <v>14.551</v>
      </c>
      <c r="E31" s="79">
        <v>13.228999999999999</v>
      </c>
      <c r="F31" s="276">
        <v>12.645</v>
      </c>
      <c r="G31" s="78">
        <v>37.177</v>
      </c>
      <c r="H31" s="79">
        <v>51.18</v>
      </c>
      <c r="I31" s="79">
        <v>6.9189999999999996</v>
      </c>
      <c r="J31" s="276">
        <v>5.694</v>
      </c>
      <c r="K31" s="78">
        <v>20.544</v>
      </c>
      <c r="L31" s="79">
        <v>24.234999999999999</v>
      </c>
      <c r="M31" s="79">
        <v>21.071000000000002</v>
      </c>
      <c r="N31" s="79">
        <v>18.649000000000001</v>
      </c>
      <c r="O31" s="276">
        <v>16.471</v>
      </c>
      <c r="P31" s="278">
        <v>100.97</v>
      </c>
    </row>
    <row r="32" spans="1:16" x14ac:dyDescent="0.25">
      <c r="A32" s="281" t="s">
        <v>570</v>
      </c>
      <c r="B32" s="78">
        <v>125.6097</v>
      </c>
      <c r="C32" s="79">
        <v>63.268550000000005</v>
      </c>
      <c r="D32" s="79">
        <v>47.745199999999997</v>
      </c>
      <c r="E32" s="79">
        <v>41.9621</v>
      </c>
      <c r="F32" s="276">
        <v>44.265239999999999</v>
      </c>
      <c r="G32" s="78">
        <v>195.94070000000002</v>
      </c>
      <c r="H32" s="79">
        <v>86.515929999999997</v>
      </c>
      <c r="I32" s="79">
        <v>15.472280000000001</v>
      </c>
      <c r="J32" s="276">
        <v>24.921919999999997</v>
      </c>
      <c r="K32" s="78">
        <v>48.519709999999996</v>
      </c>
      <c r="L32" s="79">
        <v>63.777819999999998</v>
      </c>
      <c r="M32" s="79">
        <v>56.807459999999999</v>
      </c>
      <c r="N32" s="79">
        <v>82.314350000000005</v>
      </c>
      <c r="O32" s="276">
        <v>71.431460000000001</v>
      </c>
      <c r="P32" s="278">
        <v>322.85079999999999</v>
      </c>
    </row>
    <row r="33" spans="1:16" x14ac:dyDescent="0.25">
      <c r="A33" s="281" t="s">
        <v>571</v>
      </c>
      <c r="B33" s="78">
        <v>409.97459999999995</v>
      </c>
      <c r="C33" s="79">
        <v>244.77099999999999</v>
      </c>
      <c r="D33" s="79">
        <v>170.74820000000003</v>
      </c>
      <c r="E33" s="79">
        <v>130.56299999999999</v>
      </c>
      <c r="F33" s="276">
        <v>116.5748</v>
      </c>
      <c r="G33" s="78">
        <v>421.5684</v>
      </c>
      <c r="H33" s="79">
        <v>288.46550000000002</v>
      </c>
      <c r="I33" s="79">
        <v>266.05070000000001</v>
      </c>
      <c r="J33" s="276">
        <v>96.547039999999996</v>
      </c>
      <c r="K33" s="78">
        <v>130.15360000000001</v>
      </c>
      <c r="L33" s="79">
        <v>163.63300000000001</v>
      </c>
      <c r="M33" s="79">
        <v>188.63310000000001</v>
      </c>
      <c r="N33" s="79">
        <v>283.38620000000003</v>
      </c>
      <c r="O33" s="276">
        <v>306.82580000000002</v>
      </c>
      <c r="P33" s="278">
        <v>1072.6320000000001</v>
      </c>
    </row>
    <row r="34" spans="1:16" x14ac:dyDescent="0.25">
      <c r="A34" s="281" t="s">
        <v>572</v>
      </c>
      <c r="B34" s="78">
        <v>45.698999999999998</v>
      </c>
      <c r="C34" s="79">
        <v>22.937999999999999</v>
      </c>
      <c r="D34" s="79">
        <v>16.344999999999999</v>
      </c>
      <c r="E34" s="79">
        <v>16.027999999999999</v>
      </c>
      <c r="F34" s="276">
        <v>17.565999999999999</v>
      </c>
      <c r="G34" s="78">
        <v>76.909000000000006</v>
      </c>
      <c r="H34" s="79">
        <v>29.213999999999999</v>
      </c>
      <c r="I34" s="79">
        <v>3.9569999999999999</v>
      </c>
      <c r="J34" s="276">
        <v>8.4960000000000004</v>
      </c>
      <c r="K34" s="78">
        <v>22.58</v>
      </c>
      <c r="L34" s="79">
        <v>29.376999999999999</v>
      </c>
      <c r="M34" s="79">
        <v>20.286999999999999</v>
      </c>
      <c r="N34" s="79">
        <v>24.951000000000001</v>
      </c>
      <c r="O34" s="276">
        <v>21.381</v>
      </c>
      <c r="P34" s="278">
        <v>118.57599999999999</v>
      </c>
    </row>
    <row r="35" spans="1:16" x14ac:dyDescent="0.25">
      <c r="A35" s="281" t="s">
        <v>573</v>
      </c>
      <c r="B35" s="78">
        <v>18.620999999999999</v>
      </c>
      <c r="C35" s="79">
        <v>15.180999999999999</v>
      </c>
      <c r="D35" s="79">
        <v>12.029</v>
      </c>
      <c r="E35" s="79">
        <v>10.391999999999999</v>
      </c>
      <c r="F35" s="276">
        <v>15.762</v>
      </c>
      <c r="G35" s="78">
        <v>48.585999999999999</v>
      </c>
      <c r="H35" s="79">
        <v>9.4670000000000005</v>
      </c>
      <c r="I35" s="79">
        <v>10.858000000000001</v>
      </c>
      <c r="J35" s="276">
        <v>3.0739999999999998</v>
      </c>
      <c r="K35" s="78">
        <v>13.471</v>
      </c>
      <c r="L35" s="79">
        <v>16.199000000000002</v>
      </c>
      <c r="M35" s="79">
        <v>11.37</v>
      </c>
      <c r="N35" s="79">
        <v>16.971</v>
      </c>
      <c r="O35" s="276">
        <v>13.974</v>
      </c>
      <c r="P35" s="278">
        <v>71.984999999999999</v>
      </c>
    </row>
    <row r="36" spans="1:16" x14ac:dyDescent="0.25">
      <c r="A36" s="281" t="s">
        <v>574</v>
      </c>
      <c r="B36" s="78">
        <v>168.35050000000001</v>
      </c>
      <c r="C36" s="79">
        <v>84.043220000000005</v>
      </c>
      <c r="D36" s="79">
        <v>57.642789999999998</v>
      </c>
      <c r="E36" s="79">
        <v>49.05733</v>
      </c>
      <c r="F36" s="276">
        <v>51.189550000000004</v>
      </c>
      <c r="G36" s="78">
        <v>242.23429999999999</v>
      </c>
      <c r="H36" s="79">
        <v>30.330220000000001</v>
      </c>
      <c r="I36" s="79">
        <v>107.16380000000001</v>
      </c>
      <c r="J36" s="276">
        <v>30.555099999999999</v>
      </c>
      <c r="K36" s="78">
        <v>50.10754</v>
      </c>
      <c r="L36" s="79">
        <v>48.001010000000001</v>
      </c>
      <c r="M36" s="79">
        <v>59.258000000000003</v>
      </c>
      <c r="N36" s="79">
        <v>110.11969999999999</v>
      </c>
      <c r="O36" s="276">
        <v>142.7971</v>
      </c>
      <c r="P36" s="278">
        <v>410.2833</v>
      </c>
    </row>
    <row r="37" spans="1:16" x14ac:dyDescent="0.25">
      <c r="A37" s="281" t="s">
        <v>575</v>
      </c>
      <c r="B37" s="78">
        <v>37.372630000000001</v>
      </c>
      <c r="C37" s="79">
        <v>15.07471</v>
      </c>
      <c r="D37" s="79">
        <v>11.49189</v>
      </c>
      <c r="E37" s="79">
        <v>8.4805879999999991</v>
      </c>
      <c r="F37" s="276">
        <v>11.97508</v>
      </c>
      <c r="G37" s="78">
        <v>59.472079999999998</v>
      </c>
      <c r="H37" s="79">
        <v>11.69828</v>
      </c>
      <c r="I37" s="79">
        <v>6.8379250000000003</v>
      </c>
      <c r="J37" s="276">
        <v>6.3866000000000005</v>
      </c>
      <c r="K37" s="78">
        <v>10.89044</v>
      </c>
      <c r="L37" s="79">
        <v>15.15427</v>
      </c>
      <c r="M37" s="79">
        <v>19.781860000000002</v>
      </c>
      <c r="N37" s="79">
        <v>19.80639</v>
      </c>
      <c r="O37" s="276">
        <v>18.76192</v>
      </c>
      <c r="P37" s="278">
        <v>84.394890000000004</v>
      </c>
    </row>
    <row r="38" spans="1:16" x14ac:dyDescent="0.25">
      <c r="A38" s="281" t="s">
        <v>576</v>
      </c>
      <c r="B38" s="78">
        <v>169.0616</v>
      </c>
      <c r="C38" s="79">
        <v>91.247039999999998</v>
      </c>
      <c r="D38" s="79">
        <v>86.522379999999998</v>
      </c>
      <c r="E38" s="79">
        <v>79.279070000000004</v>
      </c>
      <c r="F38" s="276">
        <v>101.17569999999999</v>
      </c>
      <c r="G38" s="78">
        <v>249.62450000000001</v>
      </c>
      <c r="H38" s="79">
        <v>220.17339999999999</v>
      </c>
      <c r="I38" s="79">
        <v>24.140439999999998</v>
      </c>
      <c r="J38" s="276">
        <v>33.347439999999999</v>
      </c>
      <c r="K38" s="78">
        <v>114.133</v>
      </c>
      <c r="L38" s="79">
        <v>107.8858</v>
      </c>
      <c r="M38" s="79">
        <v>90.596029999999999</v>
      </c>
      <c r="N38" s="79">
        <v>112.7231</v>
      </c>
      <c r="O38" s="276">
        <v>101.94789999999999</v>
      </c>
      <c r="P38" s="278">
        <v>527.28579999999999</v>
      </c>
    </row>
    <row r="39" spans="1:16" x14ac:dyDescent="0.25">
      <c r="A39" s="281" t="s">
        <v>577</v>
      </c>
      <c r="B39" s="78">
        <v>39.813199999999995</v>
      </c>
      <c r="C39" s="79">
        <v>15.26192</v>
      </c>
      <c r="D39" s="79">
        <v>11.815389999999999</v>
      </c>
      <c r="E39" s="79">
        <v>11.27908</v>
      </c>
      <c r="F39" s="276">
        <v>12.036389999999999</v>
      </c>
      <c r="G39" s="78">
        <v>38.942039999999999</v>
      </c>
      <c r="H39" s="79">
        <v>35.366610000000001</v>
      </c>
      <c r="I39" s="79">
        <v>9.4468189999999996</v>
      </c>
      <c r="J39" s="276">
        <v>6.4505100000000004</v>
      </c>
      <c r="K39" s="78">
        <v>15.532459999999999</v>
      </c>
      <c r="L39" s="79">
        <v>20.16442</v>
      </c>
      <c r="M39" s="79">
        <v>13.101479999999999</v>
      </c>
      <c r="N39" s="79">
        <v>20.472830000000002</v>
      </c>
      <c r="O39" s="276">
        <v>20.93479</v>
      </c>
      <c r="P39" s="278">
        <v>90.205970000000008</v>
      </c>
    </row>
    <row r="40" spans="1:16" x14ac:dyDescent="0.25">
      <c r="A40" s="281" t="s">
        <v>578</v>
      </c>
      <c r="B40" s="78">
        <v>40.945699999999995</v>
      </c>
      <c r="C40" s="79">
        <v>24.58145</v>
      </c>
      <c r="D40" s="79">
        <v>15.703899999999999</v>
      </c>
      <c r="E40" s="79">
        <v>11.486540000000002</v>
      </c>
      <c r="F40" s="276">
        <v>13.027799999999999</v>
      </c>
      <c r="G40" s="78">
        <v>15.488950000000001</v>
      </c>
      <c r="H40" s="79">
        <v>6.7195280000000004</v>
      </c>
      <c r="I40" s="79">
        <v>80.038560000000004</v>
      </c>
      <c r="J40" s="276">
        <v>3.4983599999999999</v>
      </c>
      <c r="K40" s="78">
        <v>25.47419</v>
      </c>
      <c r="L40" s="79">
        <v>21.519169999999999</v>
      </c>
      <c r="M40" s="79">
        <v>19.0989</v>
      </c>
      <c r="N40" s="79">
        <v>25.849349999999998</v>
      </c>
      <c r="O40" s="276">
        <v>13.803790000000001</v>
      </c>
      <c r="P40" s="278">
        <v>105.74539999999999</v>
      </c>
    </row>
    <row r="41" spans="1:16" x14ac:dyDescent="0.25">
      <c r="A41" s="281" t="s">
        <v>579</v>
      </c>
      <c r="B41" s="78">
        <v>46.406999999999996</v>
      </c>
      <c r="C41" s="79">
        <v>34.948</v>
      </c>
      <c r="D41" s="79">
        <v>21.413</v>
      </c>
      <c r="E41" s="79">
        <v>20.536999999999999</v>
      </c>
      <c r="F41" s="276">
        <v>22.198</v>
      </c>
      <c r="G41" s="78">
        <v>41.152000000000001</v>
      </c>
      <c r="H41" s="79">
        <v>11.590999999999999</v>
      </c>
      <c r="I41" s="79">
        <v>76.239999999999995</v>
      </c>
      <c r="J41" s="276">
        <v>16.52</v>
      </c>
      <c r="K41" s="78">
        <v>31.795999999999999</v>
      </c>
      <c r="L41" s="79">
        <v>28.881</v>
      </c>
      <c r="M41" s="79">
        <v>26.135999999999999</v>
      </c>
      <c r="N41" s="79">
        <v>28.934999999999999</v>
      </c>
      <c r="O41" s="276">
        <v>29.754999999999999</v>
      </c>
      <c r="P41" s="278">
        <v>145.50299999999999</v>
      </c>
    </row>
    <row r="42" spans="1:16" x14ac:dyDescent="0.25">
      <c r="A42" s="281" t="s">
        <v>580</v>
      </c>
      <c r="B42" s="78">
        <v>48.750099999999996</v>
      </c>
      <c r="C42" s="79">
        <v>16.669169999999998</v>
      </c>
      <c r="D42" s="79">
        <v>12.316790000000001</v>
      </c>
      <c r="E42" s="79">
        <v>15.15241</v>
      </c>
      <c r="F42" s="276">
        <v>17.70899</v>
      </c>
      <c r="G42" s="78">
        <v>76.195030000000003</v>
      </c>
      <c r="H42" s="79">
        <v>16.626080000000002</v>
      </c>
      <c r="I42" s="79">
        <v>10.32882</v>
      </c>
      <c r="J42" s="276">
        <v>7.4475319999999998</v>
      </c>
      <c r="K42" s="78">
        <v>17.336549999999999</v>
      </c>
      <c r="L42" s="79">
        <v>21.643619999999999</v>
      </c>
      <c r="M42" s="79">
        <v>24.750119999999999</v>
      </c>
      <c r="N42" s="79">
        <v>30.00253</v>
      </c>
      <c r="O42" s="276">
        <v>16.864630000000002</v>
      </c>
      <c r="P42" s="278">
        <v>110.5975</v>
      </c>
    </row>
    <row r="43" spans="1:16" x14ac:dyDescent="0.25">
      <c r="A43" s="281" t="s">
        <v>581</v>
      </c>
      <c r="B43" s="78">
        <v>38.869779999999999</v>
      </c>
      <c r="C43" s="79">
        <v>24.01202</v>
      </c>
      <c r="D43" s="79">
        <v>19.629709999999999</v>
      </c>
      <c r="E43" s="79">
        <v>14.706860000000001</v>
      </c>
      <c r="F43" s="276">
        <v>16.374739999999999</v>
      </c>
      <c r="G43" s="78">
        <v>46.74174</v>
      </c>
      <c r="H43" s="79">
        <v>50.841300000000004</v>
      </c>
      <c r="I43" s="79">
        <v>8.6159040000000005</v>
      </c>
      <c r="J43" s="276">
        <v>7.3941840000000001</v>
      </c>
      <c r="K43" s="78">
        <v>23.67848</v>
      </c>
      <c r="L43" s="79">
        <v>24.513330000000003</v>
      </c>
      <c r="M43" s="79">
        <v>26.2059</v>
      </c>
      <c r="N43" s="79">
        <v>20.120039999999999</v>
      </c>
      <c r="O43" s="276">
        <v>19.075380000000003</v>
      </c>
      <c r="P43" s="278">
        <v>113.59310000000001</v>
      </c>
    </row>
    <row r="44" spans="1:16" x14ac:dyDescent="0.25">
      <c r="A44" s="281" t="s">
        <v>582</v>
      </c>
      <c r="B44" s="78">
        <v>32.819780000000002</v>
      </c>
      <c r="C44" s="79">
        <v>21.100099999999998</v>
      </c>
      <c r="D44" s="79">
        <v>14.78674</v>
      </c>
      <c r="E44" s="79">
        <v>15.694660000000001</v>
      </c>
      <c r="F44" s="276">
        <v>16.046620000000001</v>
      </c>
      <c r="G44" s="78">
        <v>60.218019999999996</v>
      </c>
      <c r="H44" s="79">
        <v>28.02947</v>
      </c>
      <c r="I44" s="79">
        <v>6.8487839999999993</v>
      </c>
      <c r="J44" s="276">
        <v>5.3516159999999999</v>
      </c>
      <c r="K44" s="78">
        <v>20.241990000000001</v>
      </c>
      <c r="L44" s="79">
        <v>20.76003</v>
      </c>
      <c r="M44" s="79">
        <v>19.725249999999999</v>
      </c>
      <c r="N44" s="79">
        <v>22.630779999999998</v>
      </c>
      <c r="O44" s="276">
        <v>17.089839999999999</v>
      </c>
      <c r="P44" s="278">
        <v>100.44789999999999</v>
      </c>
    </row>
    <row r="45" spans="1:16" x14ac:dyDescent="0.25">
      <c r="A45" s="281" t="s">
        <v>583</v>
      </c>
      <c r="B45" s="78">
        <v>23.972000000000001</v>
      </c>
      <c r="C45" s="79">
        <v>13.33</v>
      </c>
      <c r="D45" s="79">
        <v>8.6</v>
      </c>
      <c r="E45" s="79">
        <v>11.43</v>
      </c>
      <c r="F45" s="276">
        <v>15.757999999999999</v>
      </c>
      <c r="G45" s="78">
        <v>49.603999999999999</v>
      </c>
      <c r="H45" s="79">
        <v>14.516</v>
      </c>
      <c r="I45" s="79">
        <v>4.9809999999999999</v>
      </c>
      <c r="J45" s="276">
        <v>3.9889999999999999</v>
      </c>
      <c r="K45" s="78">
        <v>12.864000000000001</v>
      </c>
      <c r="L45" s="79">
        <v>14.53</v>
      </c>
      <c r="M45" s="79">
        <v>13.2</v>
      </c>
      <c r="N45" s="79">
        <v>17.225999999999999</v>
      </c>
      <c r="O45" s="276">
        <v>15.27</v>
      </c>
      <c r="P45" s="278">
        <v>73.09</v>
      </c>
    </row>
    <row r="46" spans="1:16" x14ac:dyDescent="0.25">
      <c r="A46" s="281" t="s">
        <v>472</v>
      </c>
      <c r="B46" s="78">
        <v>50.713000000000001</v>
      </c>
      <c r="C46" s="79">
        <v>29.869</v>
      </c>
      <c r="D46" s="79">
        <v>23.044</v>
      </c>
      <c r="E46" s="79">
        <v>26.12</v>
      </c>
      <c r="F46" s="276">
        <v>31.507999999999999</v>
      </c>
      <c r="G46" s="78">
        <v>80.421000000000006</v>
      </c>
      <c r="H46" s="79">
        <v>27.425999999999998</v>
      </c>
      <c r="I46" s="79">
        <v>38.959000000000003</v>
      </c>
      <c r="J46" s="276">
        <v>14.448</v>
      </c>
      <c r="K46" s="78">
        <v>36.168999999999997</v>
      </c>
      <c r="L46" s="79">
        <v>25.8</v>
      </c>
      <c r="M46" s="79">
        <v>26.893000000000001</v>
      </c>
      <c r="N46" s="79">
        <v>32.338000000000001</v>
      </c>
      <c r="O46" s="276">
        <v>40.054000000000002</v>
      </c>
      <c r="P46" s="278">
        <v>161.25399999999999</v>
      </c>
    </row>
    <row r="47" spans="1:16" x14ac:dyDescent="0.25">
      <c r="A47" s="281" t="s">
        <v>584</v>
      </c>
      <c r="B47" s="78">
        <v>369.31190000000004</v>
      </c>
      <c r="C47" s="79">
        <v>223.22399999999999</v>
      </c>
      <c r="D47" s="79">
        <v>164.7226</v>
      </c>
      <c r="E47" s="79">
        <v>111.15260000000001</v>
      </c>
      <c r="F47" s="276">
        <v>107.38839999999999</v>
      </c>
      <c r="G47" s="78">
        <v>282.98809999999997</v>
      </c>
      <c r="H47" s="79">
        <v>265.39959999999996</v>
      </c>
      <c r="I47" s="79">
        <v>352.09429999999998</v>
      </c>
      <c r="J47" s="276">
        <v>75.317479999999989</v>
      </c>
      <c r="K47" s="78">
        <v>138.9238</v>
      </c>
      <c r="L47" s="79">
        <v>183.67429999999999</v>
      </c>
      <c r="M47" s="79">
        <v>168.7208</v>
      </c>
      <c r="N47" s="79">
        <v>246.41770000000002</v>
      </c>
      <c r="O47" s="276">
        <v>238.06289999999998</v>
      </c>
      <c r="P47" s="278">
        <v>975.79949999999997</v>
      </c>
    </row>
    <row r="48" spans="1:16" x14ac:dyDescent="0.25">
      <c r="A48" s="281" t="s">
        <v>585</v>
      </c>
      <c r="B48" s="78">
        <v>107.874</v>
      </c>
      <c r="C48" s="79">
        <v>49.494999999999997</v>
      </c>
      <c r="D48" s="79">
        <v>41.863999999999997</v>
      </c>
      <c r="E48" s="79">
        <v>38.655999999999999</v>
      </c>
      <c r="F48" s="276">
        <v>39.991</v>
      </c>
      <c r="G48" s="78">
        <v>167.804</v>
      </c>
      <c r="H48" s="79">
        <v>77.256</v>
      </c>
      <c r="I48" s="79">
        <v>17.611999999999998</v>
      </c>
      <c r="J48" s="276">
        <v>15.208</v>
      </c>
      <c r="K48" s="78">
        <v>51.326999999999998</v>
      </c>
      <c r="L48" s="79">
        <v>58.851999999999997</v>
      </c>
      <c r="M48" s="79">
        <v>50.223999999999997</v>
      </c>
      <c r="N48" s="79">
        <v>62.103999999999999</v>
      </c>
      <c r="O48" s="276">
        <v>55.372999999999998</v>
      </c>
      <c r="P48" s="278">
        <v>277.88</v>
      </c>
    </row>
    <row r="49" spans="1:16" x14ac:dyDescent="0.25">
      <c r="A49" s="281" t="s">
        <v>586</v>
      </c>
      <c r="B49" s="78">
        <v>24.885020000000001</v>
      </c>
      <c r="C49" s="79">
        <v>14.83793</v>
      </c>
      <c r="D49" s="79">
        <v>11.344700000000001</v>
      </c>
      <c r="E49" s="79">
        <v>10.750770000000001</v>
      </c>
      <c r="F49" s="276">
        <v>10.07418</v>
      </c>
      <c r="G49" s="78">
        <v>19.855040000000002</v>
      </c>
      <c r="H49" s="79">
        <v>48.86309</v>
      </c>
      <c r="I49" s="79">
        <v>1.438237</v>
      </c>
      <c r="J49" s="276">
        <v>1.736235</v>
      </c>
      <c r="K49" s="78">
        <v>15.458540000000001</v>
      </c>
      <c r="L49" s="79">
        <v>17.615590000000001</v>
      </c>
      <c r="M49" s="79">
        <v>14.887409999999999</v>
      </c>
      <c r="N49" s="79">
        <v>15.81227</v>
      </c>
      <c r="O49" s="276">
        <v>8.1187889999999996</v>
      </c>
      <c r="P49" s="278">
        <v>71.892600000000002</v>
      </c>
    </row>
    <row r="50" spans="1:16" x14ac:dyDescent="0.25">
      <c r="A50" s="281" t="s">
        <v>587</v>
      </c>
      <c r="B50" s="78">
        <v>68.068449999999999</v>
      </c>
      <c r="C50" s="79">
        <v>42.026949999999999</v>
      </c>
      <c r="D50" s="79">
        <v>33.504709999999996</v>
      </c>
      <c r="E50" s="79">
        <v>24.781560000000002</v>
      </c>
      <c r="F50" s="276">
        <v>30.546050000000001</v>
      </c>
      <c r="G50" s="78">
        <v>97.354320000000001</v>
      </c>
      <c r="H50" s="79">
        <v>65.708950000000002</v>
      </c>
      <c r="I50" s="79">
        <v>23.584720000000001</v>
      </c>
      <c r="J50" s="276">
        <v>12.27974</v>
      </c>
      <c r="K50" s="78">
        <v>31.431380000000001</v>
      </c>
      <c r="L50" s="79">
        <v>38.184260000000002</v>
      </c>
      <c r="M50" s="79">
        <v>36.435720000000003</v>
      </c>
      <c r="N50" s="79">
        <v>47.225709999999999</v>
      </c>
      <c r="O50" s="276">
        <v>45.650649999999999</v>
      </c>
      <c r="P50" s="278">
        <v>198.92770000000002</v>
      </c>
    </row>
    <row r="51" spans="1:16" x14ac:dyDescent="0.25">
      <c r="A51" s="281" t="s">
        <v>588</v>
      </c>
      <c r="B51" s="78">
        <v>111.5677</v>
      </c>
      <c r="C51" s="79">
        <v>60.065510000000003</v>
      </c>
      <c r="D51" s="79">
        <v>40.164949999999997</v>
      </c>
      <c r="E51" s="79">
        <v>38.476370000000003</v>
      </c>
      <c r="F51" s="276">
        <v>44.549379999999999</v>
      </c>
      <c r="G51" s="78">
        <v>183.6722</v>
      </c>
      <c r="H51" s="79">
        <v>67.562570000000008</v>
      </c>
      <c r="I51" s="79">
        <v>25.37116</v>
      </c>
      <c r="J51" s="276">
        <v>18.21801</v>
      </c>
      <c r="K51" s="78">
        <v>47.330889999999997</v>
      </c>
      <c r="L51" s="79">
        <v>54.484389999999998</v>
      </c>
      <c r="M51" s="79">
        <v>54.98892</v>
      </c>
      <c r="N51" s="79">
        <v>70.511089999999996</v>
      </c>
      <c r="O51" s="276">
        <v>67.508630000000011</v>
      </c>
      <c r="P51" s="278">
        <v>294.82390000000004</v>
      </c>
    </row>
    <row r="52" spans="1:16" x14ac:dyDescent="0.25">
      <c r="A52" s="281" t="s">
        <v>589</v>
      </c>
      <c r="B52" s="78">
        <v>42.52684</v>
      </c>
      <c r="C52" s="79">
        <v>22.163540000000001</v>
      </c>
      <c r="D52" s="79">
        <v>14.938969999999999</v>
      </c>
      <c r="E52" s="79">
        <v>14.5937</v>
      </c>
      <c r="F52" s="276">
        <v>16.99934</v>
      </c>
      <c r="G52" s="78">
        <v>87.316519999999997</v>
      </c>
      <c r="H52" s="79">
        <v>11.75225</v>
      </c>
      <c r="I52" s="79">
        <v>6.5726550000000001</v>
      </c>
      <c r="J52" s="276">
        <v>5.5809530000000001</v>
      </c>
      <c r="K52" s="78">
        <v>25.70795</v>
      </c>
      <c r="L52" s="79">
        <v>22.586040000000001</v>
      </c>
      <c r="M52" s="79">
        <v>21.099730000000001</v>
      </c>
      <c r="N52" s="79">
        <v>25.158950000000001</v>
      </c>
      <c r="O52" s="276">
        <v>16.669709999999998</v>
      </c>
      <c r="P52" s="278">
        <v>111.22239999999999</v>
      </c>
    </row>
    <row r="53" spans="1:16" x14ac:dyDescent="0.25">
      <c r="A53" s="281" t="s">
        <v>590</v>
      </c>
      <c r="B53" s="78">
        <v>21.774000000000001</v>
      </c>
      <c r="C53" s="79">
        <v>16.670999999999999</v>
      </c>
      <c r="D53" s="79">
        <v>12.153</v>
      </c>
      <c r="E53" s="79">
        <v>9.6229999999999993</v>
      </c>
      <c r="F53" s="276">
        <v>12.942</v>
      </c>
      <c r="G53" s="78">
        <v>34.789000000000001</v>
      </c>
      <c r="H53" s="79">
        <v>15.291</v>
      </c>
      <c r="I53" s="79">
        <v>21.244</v>
      </c>
      <c r="J53" s="276">
        <v>1.839</v>
      </c>
      <c r="K53" s="78">
        <v>12.788</v>
      </c>
      <c r="L53" s="79">
        <v>14.659000000000001</v>
      </c>
      <c r="M53" s="79">
        <v>12.401999999999999</v>
      </c>
      <c r="N53" s="79">
        <v>18.78</v>
      </c>
      <c r="O53" s="276">
        <v>14.534000000000001</v>
      </c>
      <c r="P53" s="278">
        <v>73.162999999999997</v>
      </c>
    </row>
    <row r="54" spans="1:16" x14ac:dyDescent="0.25">
      <c r="A54" s="281" t="s">
        <v>591</v>
      </c>
      <c r="B54" s="78">
        <v>109.41500000000001</v>
      </c>
      <c r="C54" s="79">
        <v>86.087000000000003</v>
      </c>
      <c r="D54" s="79">
        <v>66.751000000000005</v>
      </c>
      <c r="E54" s="79">
        <v>50.343000000000004</v>
      </c>
      <c r="F54" s="276">
        <v>59.085999999999999</v>
      </c>
      <c r="G54" s="78">
        <v>148.79900000000001</v>
      </c>
      <c r="H54" s="79">
        <v>75.218999999999994</v>
      </c>
      <c r="I54" s="79">
        <v>104.11199999999999</v>
      </c>
      <c r="J54" s="276">
        <v>43.552</v>
      </c>
      <c r="K54" s="78">
        <v>63.082000000000001</v>
      </c>
      <c r="L54" s="79">
        <v>59.978999999999999</v>
      </c>
      <c r="M54" s="79">
        <v>63.363</v>
      </c>
      <c r="N54" s="79">
        <v>87.953999999999994</v>
      </c>
      <c r="O54" s="276">
        <v>97.304000000000002</v>
      </c>
      <c r="P54" s="278">
        <v>371.68200000000002</v>
      </c>
    </row>
    <row r="55" spans="1:16" x14ac:dyDescent="0.25">
      <c r="A55" s="281" t="s">
        <v>481</v>
      </c>
      <c r="B55" s="78">
        <v>41.343230000000005</v>
      </c>
      <c r="C55" s="79">
        <v>16.885570000000001</v>
      </c>
      <c r="D55" s="79">
        <v>16.99239</v>
      </c>
      <c r="E55" s="79">
        <v>14.166510000000001</v>
      </c>
      <c r="F55" s="276">
        <v>13.74741</v>
      </c>
      <c r="G55" s="78">
        <v>57.4636</v>
      </c>
      <c r="H55" s="79">
        <v>38.270290000000003</v>
      </c>
      <c r="I55" s="79">
        <v>4.19048</v>
      </c>
      <c r="J55" s="276">
        <v>3.210728</v>
      </c>
      <c r="K55" s="78">
        <v>23.237590000000001</v>
      </c>
      <c r="L55" s="79">
        <v>21.644419999999997</v>
      </c>
      <c r="M55" s="79">
        <v>19.959040000000002</v>
      </c>
      <c r="N55" s="79">
        <v>23.372029999999999</v>
      </c>
      <c r="O55" s="276">
        <v>14.922030000000001</v>
      </c>
      <c r="P55" s="278">
        <v>103.13510000000001</v>
      </c>
    </row>
    <row r="56" spans="1:16" x14ac:dyDescent="0.25">
      <c r="A56" s="281" t="s">
        <v>592</v>
      </c>
      <c r="B56" s="78">
        <v>634.36800000000005</v>
      </c>
      <c r="C56" s="79">
        <v>513.14099999999996</v>
      </c>
      <c r="D56" s="79">
        <v>442.65</v>
      </c>
      <c r="E56" s="79">
        <v>328.92099999999999</v>
      </c>
      <c r="F56" s="276">
        <v>344.19299999999998</v>
      </c>
      <c r="G56" s="78">
        <v>741.07500000000005</v>
      </c>
      <c r="H56" s="79">
        <v>205.49799999999999</v>
      </c>
      <c r="I56" s="79">
        <v>925.428</v>
      </c>
      <c r="J56" s="276">
        <v>391.27199999999999</v>
      </c>
      <c r="K56" s="78">
        <v>294.81900000000002</v>
      </c>
      <c r="L56" s="79">
        <v>315.39600000000002</v>
      </c>
      <c r="M56" s="79">
        <v>310.613</v>
      </c>
      <c r="N56" s="79">
        <v>499.09500000000003</v>
      </c>
      <c r="O56" s="276">
        <v>843.35</v>
      </c>
      <c r="P56" s="278">
        <v>2263.2730000000001</v>
      </c>
    </row>
    <row r="57" spans="1:16" x14ac:dyDescent="0.25">
      <c r="A57" s="281" t="s">
        <v>593</v>
      </c>
      <c r="B57" s="78">
        <v>56.528010000000002</v>
      </c>
      <c r="C57" s="79">
        <v>29.718400000000003</v>
      </c>
      <c r="D57" s="79">
        <v>26.02103</v>
      </c>
      <c r="E57" s="79">
        <v>25.292110000000001</v>
      </c>
      <c r="F57" s="276">
        <v>25.527930000000001</v>
      </c>
      <c r="G57" s="78">
        <v>99.416809999999998</v>
      </c>
      <c r="H57" s="79">
        <v>47.145609999999998</v>
      </c>
      <c r="I57" s="79">
        <v>10.23606</v>
      </c>
      <c r="J57" s="276">
        <v>6.2889999999999997</v>
      </c>
      <c r="K57" s="78">
        <v>31.837389999999999</v>
      </c>
      <c r="L57" s="79">
        <v>38.551949999999998</v>
      </c>
      <c r="M57" s="79">
        <v>28.370369999999998</v>
      </c>
      <c r="N57" s="79">
        <v>34.622599999999998</v>
      </c>
      <c r="O57" s="276">
        <v>29.705169999999999</v>
      </c>
      <c r="P57" s="278">
        <v>163.08750000000001</v>
      </c>
    </row>
    <row r="58" spans="1:16" x14ac:dyDescent="0.25">
      <c r="A58" s="281" t="s">
        <v>594</v>
      </c>
      <c r="B58" s="78">
        <v>55.705419999999997</v>
      </c>
      <c r="C58" s="79">
        <v>17.883200000000002</v>
      </c>
      <c r="D58" s="79">
        <v>14.46875</v>
      </c>
      <c r="E58" s="79">
        <v>10.46729</v>
      </c>
      <c r="F58" s="276">
        <v>13.17576</v>
      </c>
      <c r="G58" s="78">
        <v>86.594999999999999</v>
      </c>
      <c r="H58" s="79">
        <v>9.3219999999999992</v>
      </c>
      <c r="I58" s="79">
        <v>6.9567459999999999</v>
      </c>
      <c r="J58" s="276">
        <v>8.82667</v>
      </c>
      <c r="K58" s="78">
        <v>16.216069999999998</v>
      </c>
      <c r="L58" s="79">
        <v>18.355419999999999</v>
      </c>
      <c r="M58" s="79">
        <v>19.920729999999999</v>
      </c>
      <c r="N58" s="79">
        <v>29.77205</v>
      </c>
      <c r="O58" s="276">
        <v>27.436139999999998</v>
      </c>
      <c r="P58" s="278">
        <v>111.70039999999999</v>
      </c>
    </row>
    <row r="59" spans="1:16" x14ac:dyDescent="0.25">
      <c r="A59" s="281" t="s">
        <v>595</v>
      </c>
      <c r="B59" s="78">
        <v>32.19</v>
      </c>
      <c r="C59" s="79">
        <v>16.448</v>
      </c>
      <c r="D59" s="79">
        <v>11.81</v>
      </c>
      <c r="E59" s="79">
        <v>7.6269999999999998</v>
      </c>
      <c r="F59" s="276">
        <v>10.204000000000001</v>
      </c>
      <c r="G59" s="78">
        <v>5.1509999999999998</v>
      </c>
      <c r="H59" s="79">
        <v>0</v>
      </c>
      <c r="I59" s="79">
        <v>71.075000000000003</v>
      </c>
      <c r="J59" s="276">
        <v>2.0529999999999999</v>
      </c>
      <c r="K59" s="78">
        <v>21.213000000000001</v>
      </c>
      <c r="L59" s="79">
        <v>17.494</v>
      </c>
      <c r="M59" s="79">
        <v>15.866</v>
      </c>
      <c r="N59" s="79">
        <v>15.164</v>
      </c>
      <c r="O59" s="276">
        <v>8.5419999999999998</v>
      </c>
      <c r="P59" s="278">
        <v>78.278999999999996</v>
      </c>
    </row>
    <row r="60" spans="1:16" x14ac:dyDescent="0.25">
      <c r="A60" s="281" t="s">
        <v>596</v>
      </c>
      <c r="B60" s="78">
        <v>75.082039999999992</v>
      </c>
      <c r="C60" s="79">
        <v>47.309989999999999</v>
      </c>
      <c r="D60" s="79">
        <v>32.913209999999999</v>
      </c>
      <c r="E60" s="79">
        <v>27.39104</v>
      </c>
      <c r="F60" s="276">
        <v>27.467680000000001</v>
      </c>
      <c r="G60" s="78">
        <v>59.105449999999998</v>
      </c>
      <c r="H60" s="79">
        <v>132.99020000000002</v>
      </c>
      <c r="I60" s="79">
        <v>10.061249999999999</v>
      </c>
      <c r="J60" s="276">
        <v>8.0070250000000005</v>
      </c>
      <c r="K60" s="78">
        <v>46.126160000000006</v>
      </c>
      <c r="L60" s="79">
        <v>45.127319999999997</v>
      </c>
      <c r="M60" s="79">
        <v>37.671410000000002</v>
      </c>
      <c r="N60" s="79">
        <v>46.642150000000001</v>
      </c>
      <c r="O60" s="276">
        <v>34.59693</v>
      </c>
      <c r="P60" s="278">
        <v>210.16399999999999</v>
      </c>
    </row>
    <row r="61" spans="1:16" x14ac:dyDescent="0.25">
      <c r="A61" s="281" t="s">
        <v>487</v>
      </c>
      <c r="B61" s="78">
        <v>227.0669</v>
      </c>
      <c r="C61" s="79">
        <v>199.36620000000002</v>
      </c>
      <c r="D61" s="79">
        <v>181.33099999999999</v>
      </c>
      <c r="E61" s="79">
        <v>134.1746</v>
      </c>
      <c r="F61" s="276">
        <v>151.6994</v>
      </c>
      <c r="G61" s="78">
        <v>219.20620000000002</v>
      </c>
      <c r="H61" s="79">
        <v>197.80329999999998</v>
      </c>
      <c r="I61" s="79">
        <v>447.20840000000004</v>
      </c>
      <c r="J61" s="276">
        <v>29.42013</v>
      </c>
      <c r="K61" s="78">
        <v>143.70939999999999</v>
      </c>
      <c r="L61" s="79">
        <v>157.3965</v>
      </c>
      <c r="M61" s="79">
        <v>150.56720000000001</v>
      </c>
      <c r="N61" s="79">
        <v>211.5977</v>
      </c>
      <c r="O61" s="276">
        <v>230.36720000000003</v>
      </c>
      <c r="P61" s="278">
        <v>893.63800000000003</v>
      </c>
    </row>
    <row r="62" spans="1:16" x14ac:dyDescent="0.25">
      <c r="A62" s="281" t="s">
        <v>597</v>
      </c>
      <c r="B62" s="78">
        <v>90.653999999999996</v>
      </c>
      <c r="C62" s="79">
        <v>50.805</v>
      </c>
      <c r="D62" s="79">
        <v>38.14</v>
      </c>
      <c r="E62" s="79">
        <v>32.795999999999999</v>
      </c>
      <c r="F62" s="276">
        <v>45.616999999999997</v>
      </c>
      <c r="G62" s="78">
        <v>136.73599999999999</v>
      </c>
      <c r="H62" s="79">
        <v>71.772000000000006</v>
      </c>
      <c r="I62" s="79">
        <v>32.950000000000003</v>
      </c>
      <c r="J62" s="276">
        <v>16.553999999999998</v>
      </c>
      <c r="K62" s="78">
        <v>43.252000000000002</v>
      </c>
      <c r="L62" s="79">
        <v>55.33</v>
      </c>
      <c r="M62" s="79">
        <v>49.051000000000002</v>
      </c>
      <c r="N62" s="79">
        <v>56.883000000000003</v>
      </c>
      <c r="O62" s="276">
        <v>53.496000000000002</v>
      </c>
      <c r="P62" s="278">
        <v>258.012</v>
      </c>
    </row>
    <row r="63" spans="1:16" x14ac:dyDescent="0.25">
      <c r="A63" s="281" t="s">
        <v>489</v>
      </c>
      <c r="B63" s="78">
        <v>168.70829999999998</v>
      </c>
      <c r="C63" s="79">
        <v>79.324280000000002</v>
      </c>
      <c r="D63" s="79">
        <v>46.306730000000002</v>
      </c>
      <c r="E63" s="79">
        <v>50.292209999999997</v>
      </c>
      <c r="F63" s="276">
        <v>76.559259999999995</v>
      </c>
      <c r="G63" s="78">
        <v>271.08370000000002</v>
      </c>
      <c r="H63" s="79">
        <v>75.03352000000001</v>
      </c>
      <c r="I63" s="79">
        <v>31.56887</v>
      </c>
      <c r="J63" s="276">
        <v>43.504709999999996</v>
      </c>
      <c r="K63" s="78">
        <v>64.420990000000003</v>
      </c>
      <c r="L63" s="79">
        <v>65.652899999999988</v>
      </c>
      <c r="M63" s="79">
        <v>71.69328999999999</v>
      </c>
      <c r="N63" s="79">
        <v>99.550089999999997</v>
      </c>
      <c r="O63" s="276">
        <v>119.87350000000001</v>
      </c>
      <c r="P63" s="278">
        <v>421.19079999999997</v>
      </c>
    </row>
    <row r="64" spans="1:16" x14ac:dyDescent="0.25">
      <c r="A64" s="281" t="s">
        <v>490</v>
      </c>
      <c r="B64" s="78">
        <v>102.9222</v>
      </c>
      <c r="C64" s="79">
        <v>49.274540000000002</v>
      </c>
      <c r="D64" s="79">
        <v>36.980080000000001</v>
      </c>
      <c r="E64" s="79">
        <v>31.54964</v>
      </c>
      <c r="F64" s="276">
        <v>30.298400000000001</v>
      </c>
      <c r="G64" s="78">
        <v>146.9186</v>
      </c>
      <c r="H64" s="79">
        <v>65.97614999999999</v>
      </c>
      <c r="I64" s="79">
        <v>23.373060000000002</v>
      </c>
      <c r="J64" s="276">
        <v>14.75708</v>
      </c>
      <c r="K64" s="78">
        <v>30.97756</v>
      </c>
      <c r="L64" s="79">
        <v>38.455769999999994</v>
      </c>
      <c r="M64" s="79">
        <v>49.173110000000001</v>
      </c>
      <c r="N64" s="79">
        <v>72.89649</v>
      </c>
      <c r="O64" s="276">
        <v>59.521940000000001</v>
      </c>
      <c r="P64" s="278">
        <v>251.0249</v>
      </c>
    </row>
    <row r="65" spans="1:16" x14ac:dyDescent="0.25">
      <c r="A65" s="281" t="s">
        <v>598</v>
      </c>
      <c r="B65" s="78">
        <v>34.46</v>
      </c>
      <c r="C65" s="79">
        <v>28.158000000000001</v>
      </c>
      <c r="D65" s="79">
        <v>20.548999999999999</v>
      </c>
      <c r="E65" s="79">
        <v>20.817</v>
      </c>
      <c r="F65" s="276">
        <v>24.553000000000001</v>
      </c>
      <c r="G65" s="78">
        <v>59.28</v>
      </c>
      <c r="H65" s="79">
        <v>24.858000000000001</v>
      </c>
      <c r="I65" s="79">
        <v>37.256999999999998</v>
      </c>
      <c r="J65" s="276">
        <v>7.1420000000000003</v>
      </c>
      <c r="K65" s="78">
        <v>27.773</v>
      </c>
      <c r="L65" s="79">
        <v>30.091000000000001</v>
      </c>
      <c r="M65" s="79">
        <v>18.707000000000001</v>
      </c>
      <c r="N65" s="79">
        <v>23.847000000000001</v>
      </c>
      <c r="O65" s="276">
        <v>28.119</v>
      </c>
      <c r="P65" s="278">
        <v>128.53700000000001</v>
      </c>
    </row>
    <row r="66" spans="1:16" x14ac:dyDescent="0.25">
      <c r="A66" s="281" t="s">
        <v>599</v>
      </c>
      <c r="B66" s="78">
        <v>55.707999999999998</v>
      </c>
      <c r="C66" s="79">
        <v>34.710999999999999</v>
      </c>
      <c r="D66" s="79">
        <v>28.634</v>
      </c>
      <c r="E66" s="79">
        <v>29.605</v>
      </c>
      <c r="F66" s="276">
        <v>27.542000000000002</v>
      </c>
      <c r="G66" s="78">
        <v>71.325000000000003</v>
      </c>
      <c r="H66" s="79">
        <v>80.281999999999996</v>
      </c>
      <c r="I66" s="79">
        <v>18.469000000000001</v>
      </c>
      <c r="J66" s="276">
        <v>6.1239999999999997</v>
      </c>
      <c r="K66" s="78">
        <v>45.122999999999998</v>
      </c>
      <c r="L66" s="79">
        <v>32.524000000000001</v>
      </c>
      <c r="M66" s="79">
        <v>28.648</v>
      </c>
      <c r="N66" s="79">
        <v>35.609000000000002</v>
      </c>
      <c r="O66" s="276">
        <v>34.295999999999999</v>
      </c>
      <c r="P66" s="278">
        <v>176.2</v>
      </c>
    </row>
    <row r="67" spans="1:16" x14ac:dyDescent="0.25">
      <c r="A67" s="281" t="s">
        <v>600</v>
      </c>
      <c r="B67" s="78">
        <v>938.33969999999999</v>
      </c>
      <c r="C67" s="79">
        <v>735.60219999999993</v>
      </c>
      <c r="D67" s="79">
        <v>605.68150000000003</v>
      </c>
      <c r="E67" s="79">
        <v>551.70630000000006</v>
      </c>
      <c r="F67" s="276">
        <v>736.56880000000001</v>
      </c>
      <c r="G67" s="78">
        <v>1279.7460000000001</v>
      </c>
      <c r="H67" s="79">
        <v>764.50109999999995</v>
      </c>
      <c r="I67" s="79">
        <v>1095.4100000000001</v>
      </c>
      <c r="J67" s="276">
        <v>428.24180000000001</v>
      </c>
      <c r="K67" s="78">
        <v>577.91079999999999</v>
      </c>
      <c r="L67" s="79">
        <v>508.37200000000001</v>
      </c>
      <c r="M67" s="79">
        <v>434.05650000000003</v>
      </c>
      <c r="N67" s="79">
        <v>698.15269999999998</v>
      </c>
      <c r="O67" s="276">
        <v>1349.4059999999999</v>
      </c>
      <c r="P67" s="278">
        <v>3567.8980000000001</v>
      </c>
    </row>
    <row r="68" spans="1:16" x14ac:dyDescent="0.25">
      <c r="A68" s="281" t="s">
        <v>601</v>
      </c>
      <c r="B68" s="78">
        <v>16.87</v>
      </c>
      <c r="C68" s="79">
        <v>14.98</v>
      </c>
      <c r="D68" s="79">
        <v>13.077999999999999</v>
      </c>
      <c r="E68" s="79">
        <v>12.047000000000001</v>
      </c>
      <c r="F68" s="276">
        <v>21.122</v>
      </c>
      <c r="G68" s="78">
        <v>56.1</v>
      </c>
      <c r="H68" s="79">
        <v>8.5380000000000003</v>
      </c>
      <c r="I68" s="79">
        <v>11.311999999999999</v>
      </c>
      <c r="J68" s="276">
        <v>2.1469999999999998</v>
      </c>
      <c r="K68" s="78">
        <v>8.4030000000000005</v>
      </c>
      <c r="L68" s="79">
        <v>12.731999999999999</v>
      </c>
      <c r="M68" s="79">
        <v>16.446999999999999</v>
      </c>
      <c r="N68" s="79">
        <v>18.992999999999999</v>
      </c>
      <c r="O68" s="276">
        <v>21.521999999999998</v>
      </c>
      <c r="P68" s="278">
        <v>78.096999999999994</v>
      </c>
    </row>
    <row r="69" spans="1:16" x14ac:dyDescent="0.25">
      <c r="A69" s="281" t="s">
        <v>602</v>
      </c>
      <c r="B69" s="78">
        <v>21.813029999999998</v>
      </c>
      <c r="C69" s="79">
        <v>13.23569</v>
      </c>
      <c r="D69" s="79">
        <v>7.3953379999999997</v>
      </c>
      <c r="E69" s="79">
        <v>5.9639319999999998</v>
      </c>
      <c r="F69" s="276">
        <v>5.3660110000000003</v>
      </c>
      <c r="G69" s="78">
        <v>39.535719999999998</v>
      </c>
      <c r="H69" s="79">
        <v>1.0559499999999999</v>
      </c>
      <c r="I69" s="79">
        <v>9.2053809999999991</v>
      </c>
      <c r="J69" s="276">
        <v>3.9769479999999997</v>
      </c>
      <c r="K69" s="78">
        <v>5.8525600000000004</v>
      </c>
      <c r="L69" s="79">
        <v>8.5915569999999999</v>
      </c>
      <c r="M69" s="79">
        <v>10.66178</v>
      </c>
      <c r="N69" s="79">
        <v>12.601129999999999</v>
      </c>
      <c r="O69" s="276">
        <v>16.066969999999998</v>
      </c>
      <c r="P69" s="278">
        <v>53.774000000000001</v>
      </c>
    </row>
    <row r="70" spans="1:16" x14ac:dyDescent="0.25">
      <c r="A70" s="281" t="s">
        <v>603</v>
      </c>
      <c r="B70" s="78">
        <v>84.151350000000008</v>
      </c>
      <c r="C70" s="79">
        <v>35.342410000000001</v>
      </c>
      <c r="D70" s="79">
        <v>27.14686</v>
      </c>
      <c r="E70" s="79">
        <v>24.24728</v>
      </c>
      <c r="F70" s="276">
        <v>23.672330000000002</v>
      </c>
      <c r="G70" s="78">
        <v>106.5855</v>
      </c>
      <c r="H70" s="79">
        <v>36.98368</v>
      </c>
      <c r="I70" s="79">
        <v>30.776689999999999</v>
      </c>
      <c r="J70" s="276">
        <v>20.214359999999999</v>
      </c>
      <c r="K70" s="78">
        <v>35.42098</v>
      </c>
      <c r="L70" s="79">
        <v>40.682209999999998</v>
      </c>
      <c r="M70" s="79">
        <v>39.023699999999998</v>
      </c>
      <c r="N70" s="79">
        <v>43.594559999999994</v>
      </c>
      <c r="O70" s="276">
        <v>35.838790000000003</v>
      </c>
      <c r="P70" s="278">
        <v>194.56020000000001</v>
      </c>
    </row>
    <row r="71" spans="1:16" x14ac:dyDescent="0.25">
      <c r="A71" s="281" t="s">
        <v>604</v>
      </c>
      <c r="B71" s="78">
        <v>50.424190000000003</v>
      </c>
      <c r="C71" s="79">
        <v>20.25423</v>
      </c>
      <c r="D71" s="79">
        <v>16.78781</v>
      </c>
      <c r="E71" s="79">
        <v>15.52985</v>
      </c>
      <c r="F71" s="276">
        <v>22.386340000000001</v>
      </c>
      <c r="G71" s="78">
        <v>86.552679999999995</v>
      </c>
      <c r="H71" s="79">
        <v>15.17942</v>
      </c>
      <c r="I71" s="79">
        <v>15.31742</v>
      </c>
      <c r="J71" s="276">
        <v>8.332904000000001</v>
      </c>
      <c r="K71" s="78">
        <v>19.24465</v>
      </c>
      <c r="L71" s="79">
        <v>24.573979999999999</v>
      </c>
      <c r="M71" s="79">
        <v>24.027939999999997</v>
      </c>
      <c r="N71" s="79">
        <v>31.330849999999998</v>
      </c>
      <c r="O71" s="276">
        <v>26.204999999999998</v>
      </c>
      <c r="P71" s="278">
        <v>125.38239999999999</v>
      </c>
    </row>
    <row r="72" spans="1:16" x14ac:dyDescent="0.25">
      <c r="A72" s="281" t="s">
        <v>605</v>
      </c>
      <c r="B72" s="78">
        <v>117.41239999999999</v>
      </c>
      <c r="C72" s="79">
        <v>80.187029999999993</v>
      </c>
      <c r="D72" s="79">
        <v>51.459720000000004</v>
      </c>
      <c r="E72" s="79">
        <v>44.771699999999996</v>
      </c>
      <c r="F72" s="276">
        <v>40.000690000000006</v>
      </c>
      <c r="G72" s="78">
        <v>134.00629999999998</v>
      </c>
      <c r="H72" s="79">
        <v>62.705190000000002</v>
      </c>
      <c r="I72" s="79">
        <v>119.4699</v>
      </c>
      <c r="J72" s="276">
        <v>17.650220000000001</v>
      </c>
      <c r="K72" s="78">
        <v>42.517749999999999</v>
      </c>
      <c r="L72" s="79">
        <v>59.156849999999999</v>
      </c>
      <c r="M72" s="79">
        <v>61.438639999999999</v>
      </c>
      <c r="N72" s="79">
        <v>90.494149999999991</v>
      </c>
      <c r="O72" s="276">
        <v>80.224140000000006</v>
      </c>
      <c r="P72" s="278">
        <v>333.83150000000001</v>
      </c>
    </row>
    <row r="73" spans="1:16" x14ac:dyDescent="0.25">
      <c r="A73" s="281" t="s">
        <v>606</v>
      </c>
      <c r="B73" s="78">
        <v>27.123999999999999</v>
      </c>
      <c r="C73" s="79">
        <v>24.994</v>
      </c>
      <c r="D73" s="79">
        <v>19.457000000000001</v>
      </c>
      <c r="E73" s="79">
        <v>13.878</v>
      </c>
      <c r="F73" s="276">
        <v>15.161</v>
      </c>
      <c r="G73" s="78">
        <v>46.308</v>
      </c>
      <c r="H73" s="79">
        <v>2.4409999999999998</v>
      </c>
      <c r="I73" s="79">
        <v>45.658000000000001</v>
      </c>
      <c r="J73" s="276">
        <v>6.2069999999999999</v>
      </c>
      <c r="K73" s="78">
        <v>9.1470000000000002</v>
      </c>
      <c r="L73" s="79">
        <v>11.239000000000001</v>
      </c>
      <c r="M73" s="79">
        <v>14.406000000000001</v>
      </c>
      <c r="N73" s="79">
        <v>20.911999999999999</v>
      </c>
      <c r="O73" s="276">
        <v>44.91</v>
      </c>
      <c r="P73" s="278">
        <v>100.614</v>
      </c>
    </row>
    <row r="74" spans="1:16" x14ac:dyDescent="0.25">
      <c r="A74" s="281" t="s">
        <v>607</v>
      </c>
      <c r="B74" s="78">
        <v>11.882</v>
      </c>
      <c r="C74" s="79">
        <v>10.14</v>
      </c>
      <c r="D74" s="79">
        <v>8.5640000000000001</v>
      </c>
      <c r="E74" s="79">
        <v>8.6229999999999993</v>
      </c>
      <c r="F74" s="276">
        <v>12.920999999999999</v>
      </c>
      <c r="G74" s="78">
        <v>36.14</v>
      </c>
      <c r="H74" s="79">
        <v>6.4690000000000003</v>
      </c>
      <c r="I74" s="79">
        <v>6.585</v>
      </c>
      <c r="J74" s="276">
        <v>2.9359999999999999</v>
      </c>
      <c r="K74" s="78">
        <v>6.3470000000000004</v>
      </c>
      <c r="L74" s="79">
        <v>9.9499999999999993</v>
      </c>
      <c r="M74" s="79">
        <v>11.736000000000001</v>
      </c>
      <c r="N74" s="79">
        <v>11.88</v>
      </c>
      <c r="O74" s="276">
        <v>12.217000000000001</v>
      </c>
      <c r="P74" s="278">
        <v>52.13</v>
      </c>
    </row>
    <row r="75" spans="1:16" x14ac:dyDescent="0.25">
      <c r="A75" s="281" t="s">
        <v>608</v>
      </c>
      <c r="B75" s="78">
        <v>258.05039999999997</v>
      </c>
      <c r="C75" s="79">
        <v>147.64099999999999</v>
      </c>
      <c r="D75" s="79">
        <v>110.9495</v>
      </c>
      <c r="E75" s="79">
        <v>112.226</v>
      </c>
      <c r="F75" s="276">
        <v>140.9075</v>
      </c>
      <c r="G75" s="78">
        <v>370.16579999999999</v>
      </c>
      <c r="H75" s="79">
        <v>246.20570000000001</v>
      </c>
      <c r="I75" s="79">
        <v>90.589169999999996</v>
      </c>
      <c r="J75" s="276">
        <v>62.813809999999997</v>
      </c>
      <c r="K75" s="78">
        <v>155.83709999999999</v>
      </c>
      <c r="L75" s="79">
        <v>130.22800000000001</v>
      </c>
      <c r="M75" s="79">
        <v>121.9473</v>
      </c>
      <c r="N75" s="79">
        <v>166.70439999999999</v>
      </c>
      <c r="O75" s="276">
        <v>195.05779999999999</v>
      </c>
      <c r="P75" s="278">
        <v>769.77449999999999</v>
      </c>
    </row>
    <row r="76" spans="1:16" x14ac:dyDescent="0.25">
      <c r="A76" s="281" t="s">
        <v>609</v>
      </c>
      <c r="B76" s="78">
        <v>222.13039999999998</v>
      </c>
      <c r="C76" s="79">
        <v>134.15600000000001</v>
      </c>
      <c r="D76" s="79">
        <v>105.31360000000001</v>
      </c>
      <c r="E76" s="79">
        <v>77.22102000000001</v>
      </c>
      <c r="F76" s="276">
        <v>86.265280000000004</v>
      </c>
      <c r="G76" s="78">
        <v>322.37470000000002</v>
      </c>
      <c r="H76" s="79">
        <v>60.151000000000003</v>
      </c>
      <c r="I76" s="79">
        <v>186.78870000000001</v>
      </c>
      <c r="J76" s="276">
        <v>55.771970000000003</v>
      </c>
      <c r="K76" s="78">
        <v>78.842359999999999</v>
      </c>
      <c r="L76" s="79">
        <v>102.32850000000001</v>
      </c>
      <c r="M76" s="79">
        <v>110.27210000000001</v>
      </c>
      <c r="N76" s="79">
        <v>167.34279999999998</v>
      </c>
      <c r="O76" s="276">
        <v>166.3006</v>
      </c>
      <c r="P76" s="278">
        <v>625.08640000000003</v>
      </c>
    </row>
    <row r="77" spans="1:16" x14ac:dyDescent="0.25">
      <c r="A77" s="281" t="s">
        <v>610</v>
      </c>
      <c r="B77" s="78">
        <v>121.6969</v>
      </c>
      <c r="C77" s="79">
        <v>47.67606</v>
      </c>
      <c r="D77" s="79">
        <v>39.422629999999998</v>
      </c>
      <c r="E77" s="79">
        <v>46.911379999999994</v>
      </c>
      <c r="F77" s="276">
        <v>67.503160000000008</v>
      </c>
      <c r="G77" s="78">
        <v>238.40389999999999</v>
      </c>
      <c r="H77" s="79">
        <v>54.873530000000002</v>
      </c>
      <c r="I77" s="79">
        <v>8.0715710000000005</v>
      </c>
      <c r="J77" s="276">
        <v>21.861180000000001</v>
      </c>
      <c r="K77" s="78">
        <v>60.886919999999996</v>
      </c>
      <c r="L77" s="79">
        <v>72.395570000000006</v>
      </c>
      <c r="M77" s="79">
        <v>52.000790000000002</v>
      </c>
      <c r="N77" s="79">
        <v>70.029539999999997</v>
      </c>
      <c r="O77" s="276">
        <v>67.897320000000008</v>
      </c>
      <c r="P77" s="278">
        <v>323.21009999999995</v>
      </c>
    </row>
    <row r="78" spans="1:16" x14ac:dyDescent="0.25">
      <c r="A78" s="281" t="s">
        <v>611</v>
      </c>
      <c r="B78" s="78">
        <v>137.91</v>
      </c>
      <c r="C78" s="79">
        <v>78.671300000000002</v>
      </c>
      <c r="D78" s="79">
        <v>50.528589999999994</v>
      </c>
      <c r="E78" s="79">
        <v>43.720269999999999</v>
      </c>
      <c r="F78" s="276">
        <v>59.262629999999994</v>
      </c>
      <c r="G78" s="78">
        <v>260.62099999999998</v>
      </c>
      <c r="H78" s="79">
        <v>17.757999999999999</v>
      </c>
      <c r="I78" s="79">
        <v>51.653669999999998</v>
      </c>
      <c r="J78" s="276">
        <v>40.06015</v>
      </c>
      <c r="K78" s="78">
        <v>50.336800000000004</v>
      </c>
      <c r="L78" s="79">
        <v>49.115430000000003</v>
      </c>
      <c r="M78" s="79">
        <v>57.871540000000003</v>
      </c>
      <c r="N78" s="79">
        <v>97.212469999999996</v>
      </c>
      <c r="O78" s="276">
        <v>115.5565</v>
      </c>
      <c r="P78" s="278">
        <v>370.09280000000001</v>
      </c>
    </row>
    <row r="79" spans="1:16" x14ac:dyDescent="0.25">
      <c r="A79" s="281" t="s">
        <v>612</v>
      </c>
      <c r="B79" s="78">
        <v>68.502359999999996</v>
      </c>
      <c r="C79" s="79">
        <v>41.108429999999998</v>
      </c>
      <c r="D79" s="79">
        <v>40.189089999999993</v>
      </c>
      <c r="E79" s="79">
        <v>39.126199999999997</v>
      </c>
      <c r="F79" s="276">
        <v>49.888709999999996</v>
      </c>
      <c r="G79" s="78">
        <v>157.91379999999998</v>
      </c>
      <c r="H79" s="79">
        <v>17.844669999999997</v>
      </c>
      <c r="I79" s="79">
        <v>44.959629999999997</v>
      </c>
      <c r="J79" s="276">
        <v>18.096679999999999</v>
      </c>
      <c r="K79" s="78">
        <v>52.274470000000001</v>
      </c>
      <c r="L79" s="79">
        <v>46.391719999999999</v>
      </c>
      <c r="M79" s="79">
        <v>35.235620000000004</v>
      </c>
      <c r="N79" s="79">
        <v>50.23695</v>
      </c>
      <c r="O79" s="276">
        <v>54.67604</v>
      </c>
      <c r="P79" s="278">
        <v>238.81479999999999</v>
      </c>
    </row>
    <row r="80" spans="1:16" x14ac:dyDescent="0.25">
      <c r="A80" s="281" t="s">
        <v>613</v>
      </c>
      <c r="B80" s="78">
        <v>37.401870000000002</v>
      </c>
      <c r="C80" s="79">
        <v>9.012853999999999</v>
      </c>
      <c r="D80" s="79">
        <v>4.8796350000000004</v>
      </c>
      <c r="E80" s="79">
        <v>3.9663629999999999</v>
      </c>
      <c r="F80" s="276">
        <v>3.5268069999999998</v>
      </c>
      <c r="G80" s="78">
        <v>45.338320000000003</v>
      </c>
      <c r="H80" s="79">
        <v>0.63400000000000001</v>
      </c>
      <c r="I80" s="79">
        <v>8.1515159999999991</v>
      </c>
      <c r="J80" s="276">
        <v>4.6636999999999995</v>
      </c>
      <c r="K80" s="78">
        <v>6.5484930000000006</v>
      </c>
      <c r="L80" s="79">
        <v>12.78059</v>
      </c>
      <c r="M80" s="79">
        <v>10.20054</v>
      </c>
      <c r="N80" s="79">
        <v>16.630549999999999</v>
      </c>
      <c r="O80" s="276">
        <v>12.627360000000001</v>
      </c>
      <c r="P80" s="278">
        <v>58.787529999999997</v>
      </c>
    </row>
    <row r="81" spans="1:16" x14ac:dyDescent="0.25">
      <c r="A81" s="281" t="s">
        <v>614</v>
      </c>
      <c r="B81" s="78">
        <v>65.644779999999997</v>
      </c>
      <c r="C81" s="79">
        <v>40.216839999999998</v>
      </c>
      <c r="D81" s="79">
        <v>31.25723</v>
      </c>
      <c r="E81" s="79">
        <v>18.52882</v>
      </c>
      <c r="F81" s="276">
        <v>24.429590000000001</v>
      </c>
      <c r="G81" s="78">
        <v>87.173500000000004</v>
      </c>
      <c r="H81" s="79">
        <v>56.669620000000002</v>
      </c>
      <c r="I81" s="79">
        <v>22.184369999999998</v>
      </c>
      <c r="J81" s="276">
        <v>14.049770000000001</v>
      </c>
      <c r="K81" s="78">
        <v>23.393660000000001</v>
      </c>
      <c r="L81" s="79">
        <v>34.509550000000004</v>
      </c>
      <c r="M81" s="79">
        <v>33.172940000000004</v>
      </c>
      <c r="N81" s="79">
        <v>41.202089999999998</v>
      </c>
      <c r="O81" s="276">
        <v>47.799019999999999</v>
      </c>
      <c r="P81" s="278">
        <v>180.07729999999998</v>
      </c>
    </row>
    <row r="82" spans="1:16" x14ac:dyDescent="0.25">
      <c r="A82" s="281" t="s">
        <v>615</v>
      </c>
      <c r="B82" s="78">
        <v>57.72193</v>
      </c>
      <c r="C82" s="79">
        <v>31.893060000000002</v>
      </c>
      <c r="D82" s="79">
        <v>24.980910000000002</v>
      </c>
      <c r="E82" s="79">
        <v>20.877490000000002</v>
      </c>
      <c r="F82" s="276">
        <v>29.675630000000002</v>
      </c>
      <c r="G82" s="78">
        <v>73.443570000000008</v>
      </c>
      <c r="H82" s="79">
        <v>68.352670000000003</v>
      </c>
      <c r="I82" s="79">
        <v>12.162660000000001</v>
      </c>
      <c r="J82" s="276">
        <v>11.19012</v>
      </c>
      <c r="K82" s="78">
        <v>27.992669999999997</v>
      </c>
      <c r="L82" s="79">
        <v>31.88785</v>
      </c>
      <c r="M82" s="79">
        <v>29.501529999999999</v>
      </c>
      <c r="N82" s="79">
        <v>40.470210000000002</v>
      </c>
      <c r="O82" s="276">
        <v>35.296759999999999</v>
      </c>
      <c r="P82" s="278">
        <v>165.149</v>
      </c>
    </row>
    <row r="83" spans="1:16" x14ac:dyDescent="0.25">
      <c r="A83" s="281" t="s">
        <v>616</v>
      </c>
      <c r="B83" s="78">
        <v>149.86799999999999</v>
      </c>
      <c r="C83" s="79">
        <v>110.00700000000001</v>
      </c>
      <c r="D83" s="79">
        <v>91.953000000000003</v>
      </c>
      <c r="E83" s="79">
        <v>68.507000000000005</v>
      </c>
      <c r="F83" s="276">
        <v>76.48</v>
      </c>
      <c r="G83" s="78">
        <v>160.452</v>
      </c>
      <c r="H83" s="79">
        <v>56.877000000000002</v>
      </c>
      <c r="I83" s="79">
        <v>234.447</v>
      </c>
      <c r="J83" s="276">
        <v>45.039000000000001</v>
      </c>
      <c r="K83" s="78">
        <v>72.167000000000002</v>
      </c>
      <c r="L83" s="79">
        <v>80.507999999999996</v>
      </c>
      <c r="M83" s="79">
        <v>82.494</v>
      </c>
      <c r="N83" s="79">
        <v>110.46899999999999</v>
      </c>
      <c r="O83" s="276">
        <v>151.17699999999999</v>
      </c>
      <c r="P83" s="278">
        <v>496.815</v>
      </c>
    </row>
    <row r="84" spans="1:16" x14ac:dyDescent="0.25">
      <c r="A84" s="281" t="s">
        <v>617</v>
      </c>
      <c r="B84" s="78">
        <v>53.194189999999999</v>
      </c>
      <c r="C84" s="79">
        <v>22.835930000000001</v>
      </c>
      <c r="D84" s="79">
        <v>20.71011</v>
      </c>
      <c r="E84" s="79">
        <v>20.81354</v>
      </c>
      <c r="F84" s="276">
        <v>31.09329</v>
      </c>
      <c r="G84" s="78">
        <v>91.703699999999998</v>
      </c>
      <c r="H84" s="79">
        <v>32.994800000000005</v>
      </c>
      <c r="I84" s="79">
        <v>16.17332</v>
      </c>
      <c r="J84" s="276">
        <v>7.7752330000000001</v>
      </c>
      <c r="K84" s="78">
        <v>30.51239</v>
      </c>
      <c r="L84" s="79">
        <v>35.942920000000001</v>
      </c>
      <c r="M84" s="79">
        <v>27.591950000000001</v>
      </c>
      <c r="N84" s="79">
        <v>31.17445</v>
      </c>
      <c r="O84" s="276">
        <v>23.425339999999998</v>
      </c>
      <c r="P84" s="278">
        <v>148.64709999999999</v>
      </c>
    </row>
    <row r="85" spans="1:16" x14ac:dyDescent="0.25">
      <c r="A85" s="281" t="s">
        <v>511</v>
      </c>
      <c r="B85" s="78">
        <v>109.32599999999999</v>
      </c>
      <c r="C85" s="79">
        <v>73.903999999999996</v>
      </c>
      <c r="D85" s="79">
        <v>56.667000000000002</v>
      </c>
      <c r="E85" s="79">
        <v>47.905000000000001</v>
      </c>
      <c r="F85" s="276">
        <v>48.55</v>
      </c>
      <c r="G85" s="78">
        <v>158.61000000000001</v>
      </c>
      <c r="H85" s="79">
        <v>41.145000000000003</v>
      </c>
      <c r="I85" s="79">
        <v>78.643000000000001</v>
      </c>
      <c r="J85" s="276">
        <v>57.954000000000001</v>
      </c>
      <c r="K85" s="78">
        <v>50.753999999999998</v>
      </c>
      <c r="L85" s="79">
        <v>51.021000000000001</v>
      </c>
      <c r="M85" s="79">
        <v>48.701000000000001</v>
      </c>
      <c r="N85" s="79">
        <v>84.06</v>
      </c>
      <c r="O85" s="276">
        <v>101.816</v>
      </c>
      <c r="P85" s="278">
        <v>336.35199999999998</v>
      </c>
    </row>
    <row r="86" spans="1:16" x14ac:dyDescent="0.25">
      <c r="A86" s="281" t="s">
        <v>618</v>
      </c>
      <c r="B86" s="78">
        <v>56.987029999999997</v>
      </c>
      <c r="C86" s="79">
        <v>27.64996</v>
      </c>
      <c r="D86" s="79">
        <v>18.414849999999998</v>
      </c>
      <c r="E86" s="79">
        <v>14.34407</v>
      </c>
      <c r="F86" s="276">
        <v>12.776299999999999</v>
      </c>
      <c r="G86" s="78">
        <v>83.710669999999993</v>
      </c>
      <c r="H86" s="79">
        <v>5.0529999999999999</v>
      </c>
      <c r="I86" s="79">
        <v>28.950110000000002</v>
      </c>
      <c r="J86" s="276">
        <v>12.45842</v>
      </c>
      <c r="K86" s="78">
        <v>18.361529999999998</v>
      </c>
      <c r="L86" s="79">
        <v>16.2439</v>
      </c>
      <c r="M86" s="79">
        <v>23.152979999999999</v>
      </c>
      <c r="N86" s="79">
        <v>35.130549999999999</v>
      </c>
      <c r="O86" s="276">
        <v>37.283250000000002</v>
      </c>
      <c r="P86" s="278">
        <v>130.1722</v>
      </c>
    </row>
    <row r="87" spans="1:16" x14ac:dyDescent="0.25">
      <c r="A87" s="281" t="s">
        <v>619</v>
      </c>
      <c r="B87" s="78">
        <v>112.6023</v>
      </c>
      <c r="C87" s="79">
        <v>68.211320000000001</v>
      </c>
      <c r="D87" s="79">
        <v>53.208970000000001</v>
      </c>
      <c r="E87" s="79">
        <v>39.310859999999998</v>
      </c>
      <c r="F87" s="276">
        <v>38.551430000000003</v>
      </c>
      <c r="G87" s="78">
        <v>98.731949999999998</v>
      </c>
      <c r="H87" s="79">
        <v>31.224419999999999</v>
      </c>
      <c r="I87" s="79">
        <v>165.91540000000001</v>
      </c>
      <c r="J87" s="276">
        <v>16.01313</v>
      </c>
      <c r="K87" s="78">
        <v>46.647580000000005</v>
      </c>
      <c r="L87" s="79">
        <v>61.590580000000003</v>
      </c>
      <c r="M87" s="79">
        <v>57.934739999999998</v>
      </c>
      <c r="N87" s="79">
        <v>78.595669999999998</v>
      </c>
      <c r="O87" s="276">
        <v>67.116339999999994</v>
      </c>
      <c r="P87" s="278">
        <v>311.88490000000002</v>
      </c>
    </row>
    <row r="88" spans="1:16" x14ac:dyDescent="0.25">
      <c r="A88" s="281" t="s">
        <v>620</v>
      </c>
      <c r="B88" s="78">
        <v>183.684</v>
      </c>
      <c r="C88" s="79">
        <v>113.898</v>
      </c>
      <c r="D88" s="79">
        <v>84.361000000000004</v>
      </c>
      <c r="E88" s="79">
        <v>66.165999999999997</v>
      </c>
      <c r="F88" s="276">
        <v>73.263000000000005</v>
      </c>
      <c r="G88" s="78">
        <v>236.53800000000001</v>
      </c>
      <c r="H88" s="79">
        <v>39.345999999999997</v>
      </c>
      <c r="I88" s="79">
        <v>177.31200000000001</v>
      </c>
      <c r="J88" s="276">
        <v>68.176000000000002</v>
      </c>
      <c r="K88" s="78">
        <v>60.223999999999997</v>
      </c>
      <c r="L88" s="79">
        <v>67.397000000000006</v>
      </c>
      <c r="M88" s="79">
        <v>66.832999999999998</v>
      </c>
      <c r="N88" s="79">
        <v>120</v>
      </c>
      <c r="O88" s="276">
        <v>206.91800000000001</v>
      </c>
      <c r="P88" s="278">
        <v>521.37199999999996</v>
      </c>
    </row>
    <row r="89" spans="1:16" x14ac:dyDescent="0.25">
      <c r="A89" s="281" t="s">
        <v>621</v>
      </c>
      <c r="B89" s="78">
        <v>244.71100000000001</v>
      </c>
      <c r="C89" s="79">
        <v>182.55</v>
      </c>
      <c r="D89" s="79">
        <v>135.536</v>
      </c>
      <c r="E89" s="79">
        <v>105.017</v>
      </c>
      <c r="F89" s="276">
        <v>124.139</v>
      </c>
      <c r="G89" s="78">
        <v>326.59100000000001</v>
      </c>
      <c r="H89" s="79">
        <v>86.986999999999995</v>
      </c>
      <c r="I89" s="79">
        <v>169.71299999999999</v>
      </c>
      <c r="J89" s="276">
        <v>208.66200000000001</v>
      </c>
      <c r="K89" s="78">
        <v>92.87</v>
      </c>
      <c r="L89" s="79">
        <v>76.096000000000004</v>
      </c>
      <c r="M89" s="79">
        <v>68.057000000000002</v>
      </c>
      <c r="N89" s="79">
        <v>125.569</v>
      </c>
      <c r="O89" s="276">
        <v>429.36099999999999</v>
      </c>
      <c r="P89" s="278">
        <v>791.95299999999997</v>
      </c>
    </row>
    <row r="90" spans="1:16" x14ac:dyDescent="0.25">
      <c r="A90" s="281" t="s">
        <v>622</v>
      </c>
      <c r="B90" s="78">
        <v>100.8548</v>
      </c>
      <c r="C90" s="79">
        <v>69.858509999999995</v>
      </c>
      <c r="D90" s="79">
        <v>49.892919999999997</v>
      </c>
      <c r="E90" s="79">
        <v>35.205930000000002</v>
      </c>
      <c r="F90" s="276">
        <v>38.33193</v>
      </c>
      <c r="G90" s="78">
        <v>97.03052000000001</v>
      </c>
      <c r="H90" s="79">
        <v>12.121</v>
      </c>
      <c r="I90" s="79">
        <v>81.596630000000005</v>
      </c>
      <c r="J90" s="276">
        <v>103.3959</v>
      </c>
      <c r="K90" s="78">
        <v>21.925830000000001</v>
      </c>
      <c r="L90" s="79">
        <v>23.748699999999999</v>
      </c>
      <c r="M90" s="79">
        <v>24.26369</v>
      </c>
      <c r="N90" s="79">
        <v>49.244450000000001</v>
      </c>
      <c r="O90" s="276">
        <v>174.9614</v>
      </c>
      <c r="P90" s="278">
        <v>294.14409999999998</v>
      </c>
    </row>
    <row r="91" spans="1:16" x14ac:dyDescent="0.25">
      <c r="A91" s="281" t="s">
        <v>623</v>
      </c>
      <c r="B91" s="78">
        <v>26.949099999999998</v>
      </c>
      <c r="C91" s="79">
        <v>13.072239999999999</v>
      </c>
      <c r="D91" s="79">
        <v>9.8195800000000002</v>
      </c>
      <c r="E91" s="79">
        <v>10.425450000000001</v>
      </c>
      <c r="F91" s="276">
        <v>15.57532</v>
      </c>
      <c r="G91" s="78">
        <v>58.081849999999996</v>
      </c>
      <c r="H91" s="79">
        <v>4.8957299999999995</v>
      </c>
      <c r="I91" s="79">
        <v>9.8431599999999992</v>
      </c>
      <c r="J91" s="276">
        <v>3.02095</v>
      </c>
      <c r="K91" s="78">
        <v>18.833740000000002</v>
      </c>
      <c r="L91" s="79">
        <v>15.800829999999999</v>
      </c>
      <c r="M91" s="79">
        <v>13.72763</v>
      </c>
      <c r="N91" s="79">
        <v>15.28735</v>
      </c>
      <c r="O91" s="276">
        <v>12.19214</v>
      </c>
      <c r="P91" s="278">
        <v>75.84169</v>
      </c>
    </row>
    <row r="92" spans="1:16" x14ac:dyDescent="0.25">
      <c r="A92" s="281" t="s">
        <v>624</v>
      </c>
      <c r="B92" s="78">
        <v>252.00899999999999</v>
      </c>
      <c r="C92" s="79">
        <v>129.51900000000001</v>
      </c>
      <c r="D92" s="79">
        <v>82.516000000000005</v>
      </c>
      <c r="E92" s="79">
        <v>71.036000000000001</v>
      </c>
      <c r="F92" s="276">
        <v>89.263000000000005</v>
      </c>
      <c r="G92" s="78">
        <v>370.45100000000002</v>
      </c>
      <c r="H92" s="79">
        <v>61.063000000000002</v>
      </c>
      <c r="I92" s="79">
        <v>65.120999999999995</v>
      </c>
      <c r="J92" s="276">
        <v>127.708</v>
      </c>
      <c r="K92" s="78">
        <v>70.825000000000003</v>
      </c>
      <c r="L92" s="79">
        <v>73.799000000000007</v>
      </c>
      <c r="M92" s="79">
        <v>81.198999999999998</v>
      </c>
      <c r="N92" s="79">
        <v>128.89400000000001</v>
      </c>
      <c r="O92" s="276">
        <v>269.62599999999998</v>
      </c>
      <c r="P92" s="278">
        <v>624.34299999999996</v>
      </c>
    </row>
    <row r="93" spans="1:16" x14ac:dyDescent="0.25">
      <c r="A93" s="281" t="s">
        <v>625</v>
      </c>
      <c r="B93" s="78">
        <v>34.756790000000002</v>
      </c>
      <c r="C93" s="79">
        <v>15.182639999999999</v>
      </c>
      <c r="D93" s="79">
        <v>10.978759999999999</v>
      </c>
      <c r="E93" s="79">
        <v>11.47927</v>
      </c>
      <c r="F93" s="276">
        <v>16.114129999999999</v>
      </c>
      <c r="G93" s="78">
        <v>71.110280000000003</v>
      </c>
      <c r="H93" s="79">
        <v>2.9769999999999999</v>
      </c>
      <c r="I93" s="79">
        <v>6.6414660000000003</v>
      </c>
      <c r="J93" s="276">
        <v>7.7828469999999994</v>
      </c>
      <c r="K93" s="78">
        <v>17.349229999999999</v>
      </c>
      <c r="L93" s="79">
        <v>19.438770000000002</v>
      </c>
      <c r="M93" s="79">
        <v>13.6897</v>
      </c>
      <c r="N93" s="79">
        <v>23.720849999999999</v>
      </c>
      <c r="O93" s="276">
        <v>14.313049999999999</v>
      </c>
      <c r="P93" s="278">
        <v>88.511589999999998</v>
      </c>
    </row>
    <row r="94" spans="1:16" x14ac:dyDescent="0.25">
      <c r="A94" s="281" t="s">
        <v>626</v>
      </c>
      <c r="B94" s="78">
        <v>27.182790000000001</v>
      </c>
      <c r="C94" s="79">
        <v>15.705270000000001</v>
      </c>
      <c r="D94" s="79">
        <v>15.722290000000001</v>
      </c>
      <c r="E94" s="79">
        <v>12.561299999999999</v>
      </c>
      <c r="F94" s="276">
        <v>19.11431</v>
      </c>
      <c r="G94" s="78">
        <v>45.27854</v>
      </c>
      <c r="H94" s="79">
        <v>8.642258</v>
      </c>
      <c r="I94" s="79">
        <v>33.237919999999995</v>
      </c>
      <c r="J94" s="276">
        <v>3.1272500000000001</v>
      </c>
      <c r="K94" s="78">
        <v>23.68721</v>
      </c>
      <c r="L94" s="79">
        <v>20.148799999999998</v>
      </c>
      <c r="M94" s="79">
        <v>14.182040000000001</v>
      </c>
      <c r="N94" s="79">
        <v>17.158249999999999</v>
      </c>
      <c r="O94" s="276">
        <v>15.10966</v>
      </c>
      <c r="P94" s="278">
        <v>90.285970000000006</v>
      </c>
    </row>
    <row r="95" spans="1:16" x14ac:dyDescent="0.25">
      <c r="A95" s="281" t="s">
        <v>627</v>
      </c>
      <c r="B95" s="78">
        <v>128.10429999999999</v>
      </c>
      <c r="C95" s="79">
        <v>62.156930000000003</v>
      </c>
      <c r="D95" s="79">
        <v>51.0685</v>
      </c>
      <c r="E95" s="79">
        <v>53.060120000000005</v>
      </c>
      <c r="F95" s="276">
        <v>63.660989999999998</v>
      </c>
      <c r="G95" s="78">
        <v>196.55889999999999</v>
      </c>
      <c r="H95" s="79">
        <v>131.06819999999999</v>
      </c>
      <c r="I95" s="79">
        <v>11.10923</v>
      </c>
      <c r="J95" s="276">
        <v>19.314419999999998</v>
      </c>
      <c r="K95" s="78">
        <v>66.7102</v>
      </c>
      <c r="L95" s="79">
        <v>77.258979999999994</v>
      </c>
      <c r="M95" s="79">
        <v>60.458539999999999</v>
      </c>
      <c r="N95" s="79">
        <v>81.857039999999998</v>
      </c>
      <c r="O95" s="276">
        <v>71.766059999999996</v>
      </c>
      <c r="P95" s="278">
        <v>358.05079999999998</v>
      </c>
    </row>
    <row r="96" spans="1:16" x14ac:dyDescent="0.25">
      <c r="A96" s="281" t="s">
        <v>628</v>
      </c>
      <c r="B96" s="78">
        <v>28.613</v>
      </c>
      <c r="C96" s="79">
        <v>22.692</v>
      </c>
      <c r="D96" s="79">
        <v>17.971</v>
      </c>
      <c r="E96" s="79">
        <v>13.824</v>
      </c>
      <c r="F96" s="276">
        <v>13.294</v>
      </c>
      <c r="G96" s="78">
        <v>28.504000000000001</v>
      </c>
      <c r="H96" s="79">
        <v>10.032999999999999</v>
      </c>
      <c r="I96" s="79">
        <v>42.085000000000001</v>
      </c>
      <c r="J96" s="276">
        <v>15.772</v>
      </c>
      <c r="K96" s="78">
        <v>10.718999999999999</v>
      </c>
      <c r="L96" s="79">
        <v>18.157</v>
      </c>
      <c r="M96" s="79">
        <v>14.227</v>
      </c>
      <c r="N96" s="79">
        <v>24.347000000000001</v>
      </c>
      <c r="O96" s="276">
        <v>28.943999999999999</v>
      </c>
      <c r="P96" s="278">
        <v>96.394000000000005</v>
      </c>
    </row>
    <row r="97" spans="1:16" x14ac:dyDescent="0.25">
      <c r="A97" s="281" t="s">
        <v>629</v>
      </c>
      <c r="B97" s="78">
        <v>28.74906</v>
      </c>
      <c r="C97" s="79">
        <v>12.13894</v>
      </c>
      <c r="D97" s="79">
        <v>12.041040000000001</v>
      </c>
      <c r="E97" s="79">
        <v>12.588280000000001</v>
      </c>
      <c r="F97" s="276">
        <v>18.520630000000001</v>
      </c>
      <c r="G97" s="78">
        <v>61.069600000000001</v>
      </c>
      <c r="H97" s="79">
        <v>11.68957</v>
      </c>
      <c r="I97" s="79">
        <v>5.7872500000000002</v>
      </c>
      <c r="J97" s="276">
        <v>5.4915280000000006</v>
      </c>
      <c r="K97" s="78">
        <v>20.72101</v>
      </c>
      <c r="L97" s="79">
        <v>17.436040000000002</v>
      </c>
      <c r="M97" s="79">
        <v>15.332879999999999</v>
      </c>
      <c r="N97" s="79">
        <v>17.322330000000001</v>
      </c>
      <c r="O97" s="276">
        <v>13.225680000000001</v>
      </c>
      <c r="P97" s="278">
        <v>84.037949999999995</v>
      </c>
    </row>
    <row r="98" spans="1:16" x14ac:dyDescent="0.25">
      <c r="A98" s="281" t="s">
        <v>630</v>
      </c>
      <c r="B98" s="78">
        <v>130.30600000000001</v>
      </c>
      <c r="C98" s="79">
        <v>84.441000000000003</v>
      </c>
      <c r="D98" s="79">
        <v>67.16</v>
      </c>
      <c r="E98" s="79">
        <v>55.072000000000003</v>
      </c>
      <c r="F98" s="276">
        <v>72.539000000000001</v>
      </c>
      <c r="G98" s="78">
        <v>226.68700000000001</v>
      </c>
      <c r="H98" s="79">
        <v>69.376999999999995</v>
      </c>
      <c r="I98" s="79">
        <v>92.33</v>
      </c>
      <c r="J98" s="276">
        <v>21.123999999999999</v>
      </c>
      <c r="K98" s="78">
        <v>65.742000000000004</v>
      </c>
      <c r="L98" s="79">
        <v>79.006</v>
      </c>
      <c r="M98" s="79">
        <v>74.846000000000004</v>
      </c>
      <c r="N98" s="79">
        <v>99.325999999999993</v>
      </c>
      <c r="O98" s="276">
        <v>90.597999999999999</v>
      </c>
      <c r="P98" s="278">
        <v>409.51799999999997</v>
      </c>
    </row>
    <row r="99" spans="1:16" x14ac:dyDescent="0.25">
      <c r="A99" s="281" t="s">
        <v>631</v>
      </c>
      <c r="B99" s="78">
        <v>36.693640000000002</v>
      </c>
      <c r="C99" s="79">
        <v>15.086469999999998</v>
      </c>
      <c r="D99" s="79">
        <v>13.788320000000001</v>
      </c>
      <c r="E99" s="79">
        <v>12.28206</v>
      </c>
      <c r="F99" s="276">
        <v>13.779309999999999</v>
      </c>
      <c r="G99" s="78">
        <v>55.140689999999999</v>
      </c>
      <c r="H99" s="79">
        <v>23.5108</v>
      </c>
      <c r="I99" s="79">
        <v>6.8995709999999999</v>
      </c>
      <c r="J99" s="276">
        <v>6.0787330000000006</v>
      </c>
      <c r="K99" s="78">
        <v>24.441779999999998</v>
      </c>
      <c r="L99" s="79">
        <v>21.921029999999998</v>
      </c>
      <c r="M99" s="79">
        <v>13.68853</v>
      </c>
      <c r="N99" s="79">
        <v>21.43657</v>
      </c>
      <c r="O99" s="276">
        <v>10.14189</v>
      </c>
      <c r="P99" s="278">
        <v>91.629800000000003</v>
      </c>
    </row>
    <row r="100" spans="1:16" x14ac:dyDescent="0.25">
      <c r="A100" s="281" t="s">
        <v>632</v>
      </c>
      <c r="B100" s="78">
        <v>56.207000000000001</v>
      </c>
      <c r="C100" s="79">
        <v>26.635999999999999</v>
      </c>
      <c r="D100" s="79">
        <v>22.16</v>
      </c>
      <c r="E100" s="79">
        <v>19.443000000000001</v>
      </c>
      <c r="F100" s="276">
        <v>27.073</v>
      </c>
      <c r="G100" s="78">
        <v>74.197999999999993</v>
      </c>
      <c r="H100" s="79">
        <v>7.5039999999999996</v>
      </c>
      <c r="I100" s="79">
        <v>56.972000000000001</v>
      </c>
      <c r="J100" s="276">
        <v>12.845000000000001</v>
      </c>
      <c r="K100" s="78">
        <v>29.832000000000001</v>
      </c>
      <c r="L100" s="79">
        <v>32.322000000000003</v>
      </c>
      <c r="M100" s="79">
        <v>28.588999999999999</v>
      </c>
      <c r="N100" s="79">
        <v>32.987000000000002</v>
      </c>
      <c r="O100" s="276">
        <v>27.789000000000001</v>
      </c>
      <c r="P100" s="278">
        <v>151.51900000000001</v>
      </c>
    </row>
    <row r="101" spans="1:16" x14ac:dyDescent="0.25">
      <c r="A101" s="281" t="s">
        <v>633</v>
      </c>
      <c r="B101" s="78">
        <v>52.554589999999997</v>
      </c>
      <c r="C101" s="79">
        <v>27.206310000000002</v>
      </c>
      <c r="D101" s="79">
        <v>21.147419999999997</v>
      </c>
      <c r="E101" s="79">
        <v>18.821909999999999</v>
      </c>
      <c r="F101" s="276">
        <v>20.29569</v>
      </c>
      <c r="G101" s="78">
        <v>78.843059999999994</v>
      </c>
      <c r="H101" s="79">
        <v>20.875130000000002</v>
      </c>
      <c r="I101" s="79">
        <v>15.233409999999999</v>
      </c>
      <c r="J101" s="276">
        <v>25.074330000000003</v>
      </c>
      <c r="K101" s="78">
        <v>26.660630000000001</v>
      </c>
      <c r="L101" s="79">
        <v>32.01</v>
      </c>
      <c r="M101" s="79">
        <v>26.248270000000002</v>
      </c>
      <c r="N101" s="79">
        <v>32.000610000000002</v>
      </c>
      <c r="O101" s="276">
        <v>23.10642</v>
      </c>
      <c r="P101" s="278">
        <v>140.02590000000001</v>
      </c>
    </row>
    <row r="102" spans="1:16" x14ac:dyDescent="0.25">
      <c r="A102" s="281" t="s">
        <v>634</v>
      </c>
      <c r="B102" s="78">
        <v>43.813000000000002</v>
      </c>
      <c r="C102" s="79">
        <v>31.632000000000001</v>
      </c>
      <c r="D102" s="79">
        <v>16.920999999999999</v>
      </c>
      <c r="E102" s="79">
        <v>18.087</v>
      </c>
      <c r="F102" s="276">
        <v>23.914000000000001</v>
      </c>
      <c r="G102" s="78">
        <v>35.110999999999997</v>
      </c>
      <c r="H102" s="79">
        <v>7.5940000000000003</v>
      </c>
      <c r="I102" s="79">
        <v>18.065000000000001</v>
      </c>
      <c r="J102" s="276">
        <v>73.596999999999994</v>
      </c>
      <c r="K102" s="78">
        <v>18.219000000000001</v>
      </c>
      <c r="L102" s="79">
        <v>13.446999999999999</v>
      </c>
      <c r="M102" s="79">
        <v>17.512</v>
      </c>
      <c r="N102" s="79">
        <v>31.64</v>
      </c>
      <c r="O102" s="276">
        <v>53.548999999999999</v>
      </c>
      <c r="P102" s="278">
        <v>134.36699999999999</v>
      </c>
    </row>
    <row r="103" spans="1:16" x14ac:dyDescent="0.25">
      <c r="A103" s="281" t="s">
        <v>529</v>
      </c>
      <c r="B103" s="78">
        <v>93.277979999999999</v>
      </c>
      <c r="C103" s="79">
        <v>55.444769999999998</v>
      </c>
      <c r="D103" s="79">
        <v>41.915379999999999</v>
      </c>
      <c r="E103" s="79">
        <v>35.117350000000002</v>
      </c>
      <c r="F103" s="276">
        <v>34.680630000000001</v>
      </c>
      <c r="G103" s="78">
        <v>108.38289999999999</v>
      </c>
      <c r="H103" s="79">
        <v>114.5745</v>
      </c>
      <c r="I103" s="79">
        <v>19.239729999999998</v>
      </c>
      <c r="J103" s="276">
        <v>18.23893</v>
      </c>
      <c r="K103" s="78">
        <v>38.096249999999998</v>
      </c>
      <c r="L103" s="79">
        <v>40.442949999999996</v>
      </c>
      <c r="M103" s="79">
        <v>47.646329999999999</v>
      </c>
      <c r="N103" s="79">
        <v>65.17316000000001</v>
      </c>
      <c r="O103" s="276">
        <v>69.07741</v>
      </c>
      <c r="P103" s="278">
        <v>260.43610000000001</v>
      </c>
    </row>
    <row r="104" spans="1:16" x14ac:dyDescent="0.25">
      <c r="A104" s="281" t="s">
        <v>635</v>
      </c>
      <c r="B104" s="78">
        <v>279.84159999999997</v>
      </c>
      <c r="C104" s="79">
        <v>186.29589999999999</v>
      </c>
      <c r="D104" s="79">
        <v>137.9649</v>
      </c>
      <c r="E104" s="79">
        <v>104.4243</v>
      </c>
      <c r="F104" s="276">
        <v>115.28749999999999</v>
      </c>
      <c r="G104" s="78">
        <v>319.49520000000001</v>
      </c>
      <c r="H104" s="79">
        <v>281.24529999999999</v>
      </c>
      <c r="I104" s="79">
        <v>124.411</v>
      </c>
      <c r="J104" s="276">
        <v>98.662669999999991</v>
      </c>
      <c r="K104" s="78">
        <v>89.30395</v>
      </c>
      <c r="L104" s="79">
        <v>89.425850000000011</v>
      </c>
      <c r="M104" s="79">
        <v>93.527299999999997</v>
      </c>
      <c r="N104" s="79">
        <v>176.50989999999999</v>
      </c>
      <c r="O104" s="276">
        <v>375.04720000000003</v>
      </c>
      <c r="P104" s="278">
        <v>823.81419999999991</v>
      </c>
    </row>
    <row r="105" spans="1:16" x14ac:dyDescent="0.25">
      <c r="A105" s="281" t="s">
        <v>636</v>
      </c>
      <c r="B105" s="78">
        <v>32.924970000000002</v>
      </c>
      <c r="C105" s="79">
        <v>16.304190000000002</v>
      </c>
      <c r="D105" s="79">
        <v>12.51225</v>
      </c>
      <c r="E105" s="79">
        <v>12.861330000000001</v>
      </c>
      <c r="F105" s="276">
        <v>13.228260000000001</v>
      </c>
      <c r="G105" s="78">
        <v>58.780419999999999</v>
      </c>
      <c r="H105" s="79">
        <v>11.724290000000002</v>
      </c>
      <c r="I105" s="79">
        <v>9.3332250000000005</v>
      </c>
      <c r="J105" s="276">
        <v>7.993074</v>
      </c>
      <c r="K105" s="78">
        <v>17.065259999999999</v>
      </c>
      <c r="L105" s="79">
        <v>17.23565</v>
      </c>
      <c r="M105" s="79">
        <v>18.178349999999998</v>
      </c>
      <c r="N105" s="79">
        <v>21.214459999999999</v>
      </c>
      <c r="O105" s="276">
        <v>14.137280000000001</v>
      </c>
      <c r="P105" s="278">
        <v>87.831000000000003</v>
      </c>
    </row>
    <row r="106" spans="1:16" x14ac:dyDescent="0.25">
      <c r="A106" s="281" t="s">
        <v>637</v>
      </c>
      <c r="B106" s="78">
        <v>29.762520000000002</v>
      </c>
      <c r="C106" s="79">
        <v>13.94816</v>
      </c>
      <c r="D106" s="79">
        <v>17.304119999999998</v>
      </c>
      <c r="E106" s="79">
        <v>13.951090000000001</v>
      </c>
      <c r="F106" s="276">
        <v>13.44908</v>
      </c>
      <c r="G106" s="78">
        <v>45.679400000000001</v>
      </c>
      <c r="H106" s="79">
        <v>32.487000000000002</v>
      </c>
      <c r="I106" s="79">
        <v>8.0141349999999996</v>
      </c>
      <c r="J106" s="276">
        <v>2.234429</v>
      </c>
      <c r="K106" s="78">
        <v>19.330369999999998</v>
      </c>
      <c r="L106" s="79">
        <v>24.067910000000001</v>
      </c>
      <c r="M106" s="79">
        <v>15.54698</v>
      </c>
      <c r="N106" s="79">
        <v>17.404970000000002</v>
      </c>
      <c r="O106" s="276">
        <v>12.06474</v>
      </c>
      <c r="P106" s="278">
        <v>88.414969999999997</v>
      </c>
    </row>
    <row r="107" spans="1:16" ht="15.75" thickBot="1" x14ac:dyDescent="0.3">
      <c r="A107" s="282" t="s">
        <v>638</v>
      </c>
      <c r="B107" s="80">
        <v>35.504330000000003</v>
      </c>
      <c r="C107" s="81">
        <v>24.804779999999997</v>
      </c>
      <c r="D107" s="81">
        <v>20.617090000000001</v>
      </c>
      <c r="E107" s="81">
        <v>20.0778</v>
      </c>
      <c r="F107" s="277">
        <v>25.71189</v>
      </c>
      <c r="G107" s="80">
        <v>86.188729999999993</v>
      </c>
      <c r="H107" s="81">
        <v>9.0302249999999997</v>
      </c>
      <c r="I107" s="81">
        <v>22.895289999999999</v>
      </c>
      <c r="J107" s="277">
        <v>8.6016429999999993</v>
      </c>
      <c r="K107" s="80">
        <v>23.519639999999999</v>
      </c>
      <c r="L107" s="81">
        <v>21.73311</v>
      </c>
      <c r="M107" s="81">
        <v>21.43205</v>
      </c>
      <c r="N107" s="81">
        <v>27.527369999999998</v>
      </c>
      <c r="O107" s="277">
        <v>32.503720000000001</v>
      </c>
      <c r="P107" s="279">
        <v>126.71589999999999</v>
      </c>
    </row>
    <row r="109" spans="1:16" x14ac:dyDescent="0.25">
      <c r="A109" s="63" t="s">
        <v>648</v>
      </c>
    </row>
    <row r="110" spans="1:16" x14ac:dyDescent="0.25">
      <c r="A110" s="63" t="s">
        <v>649</v>
      </c>
    </row>
    <row r="117" spans="7:7" x14ac:dyDescent="0.25">
      <c r="G117" s="280"/>
    </row>
  </sheetData>
  <mergeCells count="5">
    <mergeCell ref="B5:F5"/>
    <mergeCell ref="G5:J5"/>
    <mergeCell ref="K5:O5"/>
    <mergeCell ref="A5:A6"/>
    <mergeCell ref="P5:P6"/>
  </mergeCells>
  <hyperlinks>
    <hyperlink ref="A2" location="'Appendix Table Menu'!A1" display="'Appendix Table Menu'!A1" xr:uid="{3EDDC52A-271B-42D5-8010-853E3EB39F1A}"/>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CE5F6-77C2-41FB-BA14-5E256434E51C}">
  <sheetPr>
    <tabColor rgb="FFC65911"/>
  </sheetPr>
  <dimension ref="A1:P117"/>
  <sheetViews>
    <sheetView workbookViewId="0">
      <selection activeCell="J9" sqref="J9"/>
    </sheetView>
  </sheetViews>
  <sheetFormatPr defaultRowHeight="15" x14ac:dyDescent="0.25"/>
  <cols>
    <col min="1" max="1" width="49.140625" customWidth="1"/>
    <col min="2" max="6" width="11.7109375" customWidth="1"/>
    <col min="7" max="15" width="11.42578125" customWidth="1"/>
    <col min="16" max="16" width="14.85546875" customWidth="1"/>
  </cols>
  <sheetData>
    <row r="1" spans="1:16" ht="21" x14ac:dyDescent="0.35">
      <c r="A1" s="57" t="s">
        <v>650</v>
      </c>
    </row>
    <row r="2" spans="1:16" x14ac:dyDescent="0.25">
      <c r="A2" s="370" t="s">
        <v>71</v>
      </c>
    </row>
    <row r="4" spans="1:16" ht="15.75" thickBot="1" x14ac:dyDescent="0.3">
      <c r="A4" t="s">
        <v>121</v>
      </c>
    </row>
    <row r="5" spans="1:16" ht="15.75" thickBot="1" x14ac:dyDescent="0.3">
      <c r="A5" s="740"/>
      <c r="B5" s="738" t="s">
        <v>111</v>
      </c>
      <c r="C5" s="738"/>
      <c r="D5" s="738"/>
      <c r="E5" s="738"/>
      <c r="F5" s="739"/>
      <c r="G5" s="738" t="s">
        <v>304</v>
      </c>
      <c r="H5" s="738"/>
      <c r="I5" s="738"/>
      <c r="J5" s="739"/>
      <c r="K5" s="738" t="s">
        <v>166</v>
      </c>
      <c r="L5" s="738"/>
      <c r="M5" s="738"/>
      <c r="N5" s="738"/>
      <c r="O5" s="739"/>
      <c r="P5" s="742" t="s">
        <v>78</v>
      </c>
    </row>
    <row r="6" spans="1:16" ht="46.5" customHeight="1" x14ac:dyDescent="0.25">
      <c r="A6" s="741" t="s">
        <v>303</v>
      </c>
      <c r="B6" s="293" t="s">
        <v>643</v>
      </c>
      <c r="C6" s="294" t="s">
        <v>306</v>
      </c>
      <c r="D6" s="294" t="s">
        <v>307</v>
      </c>
      <c r="E6" s="294" t="s">
        <v>308</v>
      </c>
      <c r="F6" s="295" t="s">
        <v>644</v>
      </c>
      <c r="G6" s="293" t="s">
        <v>89</v>
      </c>
      <c r="H6" s="294" t="s">
        <v>90</v>
      </c>
      <c r="I6" s="294" t="s">
        <v>91</v>
      </c>
      <c r="J6" s="295" t="s">
        <v>379</v>
      </c>
      <c r="K6" s="293" t="s">
        <v>95</v>
      </c>
      <c r="L6" s="294" t="s">
        <v>645</v>
      </c>
      <c r="M6" s="294" t="s">
        <v>646</v>
      </c>
      <c r="N6" s="294" t="s">
        <v>647</v>
      </c>
      <c r="O6" s="296" t="s">
        <v>315</v>
      </c>
      <c r="P6" s="743"/>
    </row>
    <row r="7" spans="1:16" x14ac:dyDescent="0.25">
      <c r="A7" s="361" t="s">
        <v>316</v>
      </c>
      <c r="B7" s="283">
        <v>65.921250000000001</v>
      </c>
      <c r="C7" s="284">
        <v>41.687339999999999</v>
      </c>
      <c r="D7" s="284">
        <v>31.387080000000001</v>
      </c>
      <c r="E7" s="284">
        <v>25.093880000000002</v>
      </c>
      <c r="F7" s="285">
        <v>21.88832</v>
      </c>
      <c r="G7" s="283">
        <v>27.788649999999997</v>
      </c>
      <c r="H7" s="284">
        <v>57.683169999999997</v>
      </c>
      <c r="I7" s="284">
        <v>51.893370000000004</v>
      </c>
      <c r="J7" s="285">
        <v>42.705590000000001</v>
      </c>
      <c r="K7" s="283">
        <v>63.875749999999996</v>
      </c>
      <c r="L7" s="284">
        <v>52.845289999999999</v>
      </c>
      <c r="M7" s="284">
        <v>46.582929999999998</v>
      </c>
      <c r="N7" s="284">
        <v>37.573659999999997</v>
      </c>
      <c r="O7" s="285">
        <v>20.8504</v>
      </c>
      <c r="P7" s="286">
        <v>35.839199999999998</v>
      </c>
    </row>
    <row r="8" spans="1:16" x14ac:dyDescent="0.25">
      <c r="A8" s="281" t="s">
        <v>546</v>
      </c>
      <c r="B8" s="78">
        <v>64.672259999999994</v>
      </c>
      <c r="C8" s="79">
        <v>37.868929999999999</v>
      </c>
      <c r="D8" s="79">
        <v>26.939150000000001</v>
      </c>
      <c r="E8" s="79">
        <v>22.32573</v>
      </c>
      <c r="F8" s="276">
        <v>21.776289999999999</v>
      </c>
      <c r="G8" s="78">
        <v>27.15541</v>
      </c>
      <c r="H8" s="79">
        <v>61.425510000000003</v>
      </c>
      <c r="I8" s="79">
        <v>57.742980000000003</v>
      </c>
      <c r="J8" s="276">
        <v>57.653689999999997</v>
      </c>
      <c r="K8" s="78">
        <v>73.019419999999997</v>
      </c>
      <c r="L8" s="79">
        <v>54.553469999999997</v>
      </c>
      <c r="M8" s="79">
        <v>44.421289999999999</v>
      </c>
      <c r="N8" s="79">
        <v>28.962579999999999</v>
      </c>
      <c r="O8" s="276">
        <v>11.512600000000001</v>
      </c>
      <c r="P8" s="278">
        <v>33.223640000000003</v>
      </c>
    </row>
    <row r="9" spans="1:16" x14ac:dyDescent="0.25">
      <c r="A9" s="281" t="s">
        <v>547</v>
      </c>
      <c r="B9" s="78">
        <v>72.377619999999993</v>
      </c>
      <c r="C9" s="79">
        <v>35.97728</v>
      </c>
      <c r="D9" s="79">
        <v>27.390280000000001</v>
      </c>
      <c r="E9" s="79">
        <v>25.88392</v>
      </c>
      <c r="F9" s="276">
        <v>23.51971</v>
      </c>
      <c r="G9" s="78">
        <v>30.148389999999999</v>
      </c>
      <c r="H9" s="79">
        <v>72.583820000000003</v>
      </c>
      <c r="I9" s="79">
        <v>59.340870000000002</v>
      </c>
      <c r="J9" s="276">
        <v>59.431289999999997</v>
      </c>
      <c r="K9" s="78">
        <v>76.128739999999993</v>
      </c>
      <c r="L9" s="79">
        <v>59.027889999999999</v>
      </c>
      <c r="M9" s="79">
        <v>48.041420000000002</v>
      </c>
      <c r="N9" s="79">
        <v>41.325859999999999</v>
      </c>
      <c r="O9" s="276">
        <v>18.840399999999999</v>
      </c>
      <c r="P9" s="278">
        <v>35.992339999999999</v>
      </c>
    </row>
    <row r="10" spans="1:16" x14ac:dyDescent="0.25">
      <c r="A10" s="281" t="s">
        <v>548</v>
      </c>
      <c r="B10" s="78">
        <v>62.113889999999998</v>
      </c>
      <c r="C10" s="79">
        <v>38.530459999999998</v>
      </c>
      <c r="D10" s="79">
        <v>27.8992</v>
      </c>
      <c r="E10" s="79">
        <v>22.113610000000001</v>
      </c>
      <c r="F10" s="276">
        <v>19.383700000000001</v>
      </c>
      <c r="G10" s="78">
        <v>26.560970000000001</v>
      </c>
      <c r="H10" s="79">
        <v>53.749209999999998</v>
      </c>
      <c r="I10" s="79">
        <v>35.139290000000003</v>
      </c>
      <c r="J10" s="276">
        <v>44.971359999999997</v>
      </c>
      <c r="K10" s="78">
        <v>54.840330000000002</v>
      </c>
      <c r="L10" s="79">
        <v>47.881740000000001</v>
      </c>
      <c r="M10" s="79">
        <v>40.196570000000001</v>
      </c>
      <c r="N10" s="79">
        <v>33.895609999999998</v>
      </c>
      <c r="O10" s="276">
        <v>16.686140000000002</v>
      </c>
      <c r="P10" s="278">
        <v>32.293109999999999</v>
      </c>
    </row>
    <row r="11" spans="1:16" x14ac:dyDescent="0.25">
      <c r="A11" s="281" t="s">
        <v>549</v>
      </c>
      <c r="B11" s="78">
        <v>65.000810000000001</v>
      </c>
      <c r="C11" s="79">
        <v>33.558720000000001</v>
      </c>
      <c r="D11" s="79">
        <v>27.24099</v>
      </c>
      <c r="E11" s="79">
        <v>22.497309999999999</v>
      </c>
      <c r="F11" s="276">
        <v>23.954899999999999</v>
      </c>
      <c r="G11" s="78">
        <v>24.187270000000002</v>
      </c>
      <c r="H11" s="79">
        <v>72.926230000000004</v>
      </c>
      <c r="I11" s="79">
        <v>60.763309999999997</v>
      </c>
      <c r="J11" s="276">
        <v>42.13608</v>
      </c>
      <c r="K11" s="78">
        <v>68.108379999999997</v>
      </c>
      <c r="L11" s="79">
        <v>50.42136</v>
      </c>
      <c r="M11" s="79">
        <v>52.492359999999998</v>
      </c>
      <c r="N11" s="79">
        <v>30.023759999999999</v>
      </c>
      <c r="O11" s="276">
        <v>17.506810000000002</v>
      </c>
      <c r="P11" s="278">
        <v>32.03931</v>
      </c>
    </row>
    <row r="12" spans="1:16" x14ac:dyDescent="0.25">
      <c r="A12" s="281" t="s">
        <v>550</v>
      </c>
      <c r="B12" s="78">
        <v>66.301929999999999</v>
      </c>
      <c r="C12" s="79">
        <v>40.875869999999999</v>
      </c>
      <c r="D12" s="79">
        <v>27.965240000000001</v>
      </c>
      <c r="E12" s="79">
        <v>23.33559</v>
      </c>
      <c r="F12" s="276">
        <v>21.341149999999999</v>
      </c>
      <c r="G12" s="78">
        <v>22.971029999999999</v>
      </c>
      <c r="H12" s="79">
        <v>51.913339999999998</v>
      </c>
      <c r="I12" s="79">
        <v>49.541879999999999</v>
      </c>
      <c r="J12" s="276">
        <v>35.453029999999998</v>
      </c>
      <c r="K12" s="78">
        <v>62.861789999999999</v>
      </c>
      <c r="L12" s="79">
        <v>55.832180000000001</v>
      </c>
      <c r="M12" s="79">
        <v>52.666330000000002</v>
      </c>
      <c r="N12" s="79">
        <v>40.525649999999999</v>
      </c>
      <c r="O12" s="276">
        <v>20.541830000000001</v>
      </c>
      <c r="P12" s="278">
        <v>35.918190000000003</v>
      </c>
    </row>
    <row r="13" spans="1:16" x14ac:dyDescent="0.25">
      <c r="A13" s="281" t="s">
        <v>551</v>
      </c>
      <c r="B13" s="78">
        <v>61.503019999999999</v>
      </c>
      <c r="C13" s="79">
        <v>45.15663</v>
      </c>
      <c r="D13" s="79">
        <v>26.538209999999999</v>
      </c>
      <c r="E13" s="79">
        <v>24.297920000000001</v>
      </c>
      <c r="F13" s="276">
        <v>14.520490000000001</v>
      </c>
      <c r="G13" s="78">
        <v>21.541029999999999</v>
      </c>
      <c r="H13" s="79">
        <v>45.984439999999999</v>
      </c>
      <c r="I13" s="79">
        <v>32.743580000000001</v>
      </c>
      <c r="J13" s="276">
        <v>46.699689999999997</v>
      </c>
      <c r="K13" s="78">
        <v>60.226750000000003</v>
      </c>
      <c r="L13" s="79">
        <v>47.860959999999999</v>
      </c>
      <c r="M13" s="79">
        <v>34.400840000000002</v>
      </c>
      <c r="N13" s="79">
        <v>26.313289999999999</v>
      </c>
      <c r="O13" s="276">
        <v>16.172619999999998</v>
      </c>
      <c r="P13" s="278">
        <v>31.36599</v>
      </c>
    </row>
    <row r="14" spans="1:16" x14ac:dyDescent="0.25">
      <c r="A14" s="281" t="s">
        <v>552</v>
      </c>
      <c r="B14" s="78">
        <v>76.578419999999994</v>
      </c>
      <c r="C14" s="79">
        <v>35.353430000000003</v>
      </c>
      <c r="D14" s="79">
        <v>33.105739999999997</v>
      </c>
      <c r="E14" s="79">
        <v>28.991769999999999</v>
      </c>
      <c r="F14" s="276">
        <v>21.276160000000001</v>
      </c>
      <c r="G14" s="78">
        <v>35.907080000000001</v>
      </c>
      <c r="H14" s="79">
        <v>59.91337</v>
      </c>
      <c r="I14" s="79">
        <v>51.549509999999998</v>
      </c>
      <c r="J14" s="276">
        <v>45.936720000000001</v>
      </c>
      <c r="K14" s="78">
        <v>72.032830000000004</v>
      </c>
      <c r="L14" s="79">
        <v>65.745689999999996</v>
      </c>
      <c r="M14" s="79">
        <v>61.483040000000003</v>
      </c>
      <c r="N14" s="79">
        <v>53.518529999999998</v>
      </c>
      <c r="O14" s="276">
        <v>26.693359999999998</v>
      </c>
      <c r="P14" s="278">
        <v>42.369819999999997</v>
      </c>
    </row>
    <row r="15" spans="1:16" x14ac:dyDescent="0.25">
      <c r="A15" s="281" t="s">
        <v>553</v>
      </c>
      <c r="B15" s="78">
        <v>60.03951</v>
      </c>
      <c r="C15" s="79">
        <v>51.493609999999997</v>
      </c>
      <c r="D15" s="79">
        <v>41.942050000000002</v>
      </c>
      <c r="E15" s="79">
        <v>27.105560000000001</v>
      </c>
      <c r="F15" s="276">
        <v>25.702120000000001</v>
      </c>
      <c r="G15" s="78">
        <v>30.670290000000001</v>
      </c>
      <c r="H15" s="79">
        <v>60.73415</v>
      </c>
      <c r="I15" s="79">
        <v>51.063690000000001</v>
      </c>
      <c r="J15" s="276">
        <v>29.705839999999998</v>
      </c>
      <c r="K15" s="78">
        <v>64.429119999999998</v>
      </c>
      <c r="L15" s="79">
        <v>63.738700000000001</v>
      </c>
      <c r="M15" s="79">
        <v>56.3812</v>
      </c>
      <c r="N15" s="79">
        <v>38.422449999999998</v>
      </c>
      <c r="O15" s="276">
        <v>19.610589999999998</v>
      </c>
      <c r="P15" s="278">
        <v>41.405479999999997</v>
      </c>
    </row>
    <row r="16" spans="1:16" x14ac:dyDescent="0.25">
      <c r="A16" s="281" t="s">
        <v>554</v>
      </c>
      <c r="B16" s="78">
        <v>60.205910000000003</v>
      </c>
      <c r="C16" s="79">
        <v>38.716999999999999</v>
      </c>
      <c r="D16" s="79">
        <v>27.981179999999998</v>
      </c>
      <c r="E16" s="79">
        <v>23.851420000000001</v>
      </c>
      <c r="F16" s="276">
        <v>24.418939999999999</v>
      </c>
      <c r="G16" s="78">
        <v>22.71508</v>
      </c>
      <c r="H16" s="79">
        <v>53.134520000000002</v>
      </c>
      <c r="I16" s="79">
        <v>49.415700000000001</v>
      </c>
      <c r="J16" s="276">
        <v>36.088239999999999</v>
      </c>
      <c r="K16" s="78">
        <v>69.334419999999994</v>
      </c>
      <c r="L16" s="79">
        <v>56.207639999999998</v>
      </c>
      <c r="M16" s="79">
        <v>51.424779999999998</v>
      </c>
      <c r="N16" s="79">
        <v>40.577199999999998</v>
      </c>
      <c r="O16" s="276">
        <v>18.65108</v>
      </c>
      <c r="P16" s="278">
        <v>33.678539999999998</v>
      </c>
    </row>
    <row r="17" spans="1:16" x14ac:dyDescent="0.25">
      <c r="A17" s="281" t="s">
        <v>555</v>
      </c>
      <c r="B17" s="78">
        <v>58.297370000000001</v>
      </c>
      <c r="C17" s="79">
        <v>30.227219999999999</v>
      </c>
      <c r="D17" s="79">
        <v>26.85567</v>
      </c>
      <c r="E17" s="79">
        <v>23.452349999999999</v>
      </c>
      <c r="F17" s="276">
        <v>16.949529999999999</v>
      </c>
      <c r="G17" s="78">
        <v>19.959209999999999</v>
      </c>
      <c r="H17" s="79">
        <v>49.425159999999998</v>
      </c>
      <c r="I17" s="79">
        <v>54.431629999999998</v>
      </c>
      <c r="J17" s="276">
        <v>31.537659999999999</v>
      </c>
      <c r="K17" s="78">
        <v>58.782629999999997</v>
      </c>
      <c r="L17" s="79">
        <v>48.532060000000001</v>
      </c>
      <c r="M17" s="79">
        <v>39.20861</v>
      </c>
      <c r="N17" s="79">
        <v>34.739080000000001</v>
      </c>
      <c r="O17" s="276">
        <v>12.0116</v>
      </c>
      <c r="P17" s="278">
        <v>31.110420000000001</v>
      </c>
    </row>
    <row r="18" spans="1:16" x14ac:dyDescent="0.25">
      <c r="A18" s="281" t="s">
        <v>556</v>
      </c>
      <c r="B18" s="78">
        <v>59.99409</v>
      </c>
      <c r="C18" s="79">
        <v>38.306550000000001</v>
      </c>
      <c r="D18" s="79">
        <v>29.41</v>
      </c>
      <c r="E18" s="79">
        <v>25.409590000000001</v>
      </c>
      <c r="F18" s="276">
        <v>15.655860000000001</v>
      </c>
      <c r="G18" s="78">
        <v>21.560939999999999</v>
      </c>
      <c r="H18" s="79">
        <v>52.739820000000002</v>
      </c>
      <c r="I18" s="79">
        <v>47.445790000000002</v>
      </c>
      <c r="J18" s="276">
        <v>34.55133</v>
      </c>
      <c r="K18" s="78">
        <v>61.155610000000003</v>
      </c>
      <c r="L18" s="79">
        <v>44.157409999999999</v>
      </c>
      <c r="M18" s="79">
        <v>46.310890000000001</v>
      </c>
      <c r="N18" s="79">
        <v>28.112549999999999</v>
      </c>
      <c r="O18" s="276">
        <v>15.336790000000001</v>
      </c>
      <c r="P18" s="278">
        <v>32.380780000000001</v>
      </c>
    </row>
    <row r="19" spans="1:16" x14ac:dyDescent="0.25">
      <c r="A19" s="281" t="s">
        <v>557</v>
      </c>
      <c r="B19" s="78">
        <v>53.946449999999999</v>
      </c>
      <c r="C19" s="79">
        <v>29.529699999999998</v>
      </c>
      <c r="D19" s="79">
        <v>18.923929999999999</v>
      </c>
      <c r="E19" s="79">
        <v>14.84094</v>
      </c>
      <c r="F19" s="276">
        <v>19.543669999999999</v>
      </c>
      <c r="G19" s="78">
        <v>25.206379999999999</v>
      </c>
      <c r="H19" s="79">
        <v>70.437650000000005</v>
      </c>
      <c r="I19" s="79">
        <v>40.973379999999999</v>
      </c>
      <c r="J19" s="276">
        <v>43.511060000000001</v>
      </c>
      <c r="K19" s="78">
        <v>55.001989999999999</v>
      </c>
      <c r="L19" s="79">
        <v>49.603450000000002</v>
      </c>
      <c r="M19" s="79">
        <v>41.883479999999999</v>
      </c>
      <c r="N19" s="79">
        <v>31.24879</v>
      </c>
      <c r="O19" s="276">
        <v>12.501239999999999</v>
      </c>
      <c r="P19" s="278">
        <v>28.039660000000001</v>
      </c>
    </row>
    <row r="20" spans="1:16" x14ac:dyDescent="0.25">
      <c r="A20" s="281" t="s">
        <v>558</v>
      </c>
      <c r="B20" s="78">
        <v>70.928889999999996</v>
      </c>
      <c r="C20" s="79">
        <v>42.663429999999998</v>
      </c>
      <c r="D20" s="79">
        <v>29.186689999999999</v>
      </c>
      <c r="E20" s="79">
        <v>25.538049999999998</v>
      </c>
      <c r="F20" s="276">
        <v>29.600850000000001</v>
      </c>
      <c r="G20" s="78">
        <v>31.163399999999999</v>
      </c>
      <c r="H20" s="79">
        <v>64.824359999999999</v>
      </c>
      <c r="I20" s="79">
        <v>68.564210000000003</v>
      </c>
      <c r="J20" s="276">
        <v>48.97186</v>
      </c>
      <c r="K20" s="78">
        <v>76.475880000000004</v>
      </c>
      <c r="L20" s="79">
        <v>64.371440000000007</v>
      </c>
      <c r="M20" s="79">
        <v>54.814869999999999</v>
      </c>
      <c r="N20" s="79">
        <v>47.887059999999998</v>
      </c>
      <c r="O20" s="276">
        <v>24.97052</v>
      </c>
      <c r="P20" s="278">
        <v>38.609439999999999</v>
      </c>
    </row>
    <row r="21" spans="1:16" x14ac:dyDescent="0.25">
      <c r="A21" s="281" t="s">
        <v>559</v>
      </c>
      <c r="B21" s="78">
        <v>68.713679999999997</v>
      </c>
      <c r="C21" s="79">
        <v>42.499490000000002</v>
      </c>
      <c r="D21" s="79">
        <v>29.53932</v>
      </c>
      <c r="E21" s="79">
        <v>22.605619999999998</v>
      </c>
      <c r="F21" s="276">
        <v>24.46941</v>
      </c>
      <c r="G21" s="78">
        <v>22.275580000000001</v>
      </c>
      <c r="H21" s="79">
        <v>62.674799999999998</v>
      </c>
      <c r="I21" s="79">
        <v>60.55968</v>
      </c>
      <c r="J21" s="276">
        <v>39.714219999999997</v>
      </c>
      <c r="K21" s="78">
        <v>73.685059999999993</v>
      </c>
      <c r="L21" s="79">
        <v>63.880200000000002</v>
      </c>
      <c r="M21" s="79">
        <v>43.867890000000003</v>
      </c>
      <c r="N21" s="79">
        <v>40.645020000000002</v>
      </c>
      <c r="O21" s="276">
        <v>21.300039999999999</v>
      </c>
      <c r="P21" s="278">
        <v>33.670529999999999</v>
      </c>
    </row>
    <row r="22" spans="1:16" x14ac:dyDescent="0.25">
      <c r="A22" s="281" t="s">
        <v>560</v>
      </c>
      <c r="B22" s="78">
        <v>63.876910000000002</v>
      </c>
      <c r="C22" s="79">
        <v>36.859360000000002</v>
      </c>
      <c r="D22" s="79">
        <v>29.5748</v>
      </c>
      <c r="E22" s="79">
        <v>25.7028</v>
      </c>
      <c r="F22" s="276">
        <v>23.186920000000001</v>
      </c>
      <c r="G22" s="78">
        <v>27.819690000000001</v>
      </c>
      <c r="H22" s="79">
        <v>63.751040000000003</v>
      </c>
      <c r="I22" s="79">
        <v>64.261060000000001</v>
      </c>
      <c r="J22" s="276">
        <v>52.993969999999997</v>
      </c>
      <c r="K22" s="78">
        <v>68.594009999999997</v>
      </c>
      <c r="L22" s="79">
        <v>54.335569999999997</v>
      </c>
      <c r="M22" s="79">
        <v>46.552219999999998</v>
      </c>
      <c r="N22" s="79">
        <v>34.397500000000001</v>
      </c>
      <c r="O22" s="276">
        <v>13.13856</v>
      </c>
      <c r="P22" s="278">
        <v>34.432549999999999</v>
      </c>
    </row>
    <row r="23" spans="1:16" x14ac:dyDescent="0.25">
      <c r="A23" s="281" t="s">
        <v>561</v>
      </c>
      <c r="B23" s="78">
        <v>60.251519999999999</v>
      </c>
      <c r="C23" s="79">
        <v>39.640450000000001</v>
      </c>
      <c r="D23" s="79">
        <v>33.502009999999999</v>
      </c>
      <c r="E23" s="79">
        <v>17.457529999999998</v>
      </c>
      <c r="F23" s="276">
        <v>11.70994</v>
      </c>
      <c r="G23" s="78">
        <v>18.660740000000001</v>
      </c>
      <c r="H23" s="79">
        <v>49.125250000000001</v>
      </c>
      <c r="I23" s="79">
        <v>44.101239999999997</v>
      </c>
      <c r="J23" s="276">
        <v>18.744589999999999</v>
      </c>
      <c r="K23" s="78">
        <v>45.818080000000002</v>
      </c>
      <c r="L23" s="79">
        <v>32.02355</v>
      </c>
      <c r="M23" s="79">
        <v>34.485050000000001</v>
      </c>
      <c r="N23" s="79">
        <v>28.72457</v>
      </c>
      <c r="O23" s="276">
        <v>12.054639999999999</v>
      </c>
      <c r="P23" s="278">
        <v>24.374400000000001</v>
      </c>
    </row>
    <row r="24" spans="1:16" x14ac:dyDescent="0.25">
      <c r="A24" s="281" t="s">
        <v>562</v>
      </c>
      <c r="B24" s="78">
        <v>63.03349</v>
      </c>
      <c r="C24" s="79">
        <v>38.857300000000002</v>
      </c>
      <c r="D24" s="79">
        <v>29.287780000000001</v>
      </c>
      <c r="E24" s="79">
        <v>21.584119999999999</v>
      </c>
      <c r="F24" s="276">
        <v>12.703659999999999</v>
      </c>
      <c r="G24" s="78">
        <v>25.67991</v>
      </c>
      <c r="H24" s="79">
        <v>46.544820000000001</v>
      </c>
      <c r="I24" s="79">
        <v>65.913039999999995</v>
      </c>
      <c r="J24" s="276">
        <v>38.367350000000002</v>
      </c>
      <c r="K24" s="78">
        <v>52.994480000000003</v>
      </c>
      <c r="L24" s="79">
        <v>48.955030000000001</v>
      </c>
      <c r="M24" s="79">
        <v>47.07846</v>
      </c>
      <c r="N24" s="79">
        <v>38.593150000000001</v>
      </c>
      <c r="O24" s="276">
        <v>18.751370000000001</v>
      </c>
      <c r="P24" s="278">
        <v>32.817610000000002</v>
      </c>
    </row>
    <row r="25" spans="1:16" x14ac:dyDescent="0.25">
      <c r="A25" s="281" t="s">
        <v>563</v>
      </c>
      <c r="B25" s="78">
        <v>63.783140000000003</v>
      </c>
      <c r="C25" s="79">
        <v>41.894910000000003</v>
      </c>
      <c r="D25" s="79">
        <v>26.784459999999999</v>
      </c>
      <c r="E25" s="79">
        <v>23.94256</v>
      </c>
      <c r="F25" s="276">
        <v>21.14264</v>
      </c>
      <c r="G25" s="78">
        <v>24.81024</v>
      </c>
      <c r="H25" s="79">
        <v>55.814950000000003</v>
      </c>
      <c r="I25" s="79">
        <v>53.221020000000003</v>
      </c>
      <c r="J25" s="276">
        <v>42.663060000000002</v>
      </c>
      <c r="K25" s="78">
        <v>59.8932</v>
      </c>
      <c r="L25" s="79">
        <v>50.566499999999998</v>
      </c>
      <c r="M25" s="79">
        <v>50.46425</v>
      </c>
      <c r="N25" s="79">
        <v>36.809759999999997</v>
      </c>
      <c r="O25" s="276">
        <v>20.305700000000002</v>
      </c>
      <c r="P25" s="278">
        <v>34.887369999999997</v>
      </c>
    </row>
    <row r="26" spans="1:16" x14ac:dyDescent="0.25">
      <c r="A26" s="281" t="s">
        <v>564</v>
      </c>
      <c r="B26" s="78">
        <v>66.2637</v>
      </c>
      <c r="C26" s="79">
        <v>46.056600000000003</v>
      </c>
      <c r="D26" s="79">
        <v>27.151109999999999</v>
      </c>
      <c r="E26" s="79">
        <v>22.59272</v>
      </c>
      <c r="F26" s="276">
        <v>18.148019999999999</v>
      </c>
      <c r="G26" s="78">
        <v>28.122209999999999</v>
      </c>
      <c r="H26" s="79">
        <v>61.555970000000002</v>
      </c>
      <c r="I26" s="79">
        <v>63.961129999999997</v>
      </c>
      <c r="J26" s="276">
        <v>43.760010000000001</v>
      </c>
      <c r="K26" s="78">
        <v>61.423310000000001</v>
      </c>
      <c r="L26" s="79">
        <v>49.359580000000001</v>
      </c>
      <c r="M26" s="79">
        <v>43.141399999999997</v>
      </c>
      <c r="N26" s="79">
        <v>36.48254</v>
      </c>
      <c r="O26" s="276">
        <v>14.35318</v>
      </c>
      <c r="P26" s="278">
        <v>34.241010000000003</v>
      </c>
    </row>
    <row r="27" spans="1:16" x14ac:dyDescent="0.25">
      <c r="A27" s="281" t="s">
        <v>565</v>
      </c>
      <c r="B27" s="78">
        <v>66.709779999999995</v>
      </c>
      <c r="C27" s="79">
        <v>37.520470000000003</v>
      </c>
      <c r="D27" s="79">
        <v>28.624669999999998</v>
      </c>
      <c r="E27" s="79">
        <v>24.918679999999998</v>
      </c>
      <c r="F27" s="276">
        <v>23.608599999999999</v>
      </c>
      <c r="G27" s="78">
        <v>25.399290000000001</v>
      </c>
      <c r="H27" s="79">
        <v>60.364600000000003</v>
      </c>
      <c r="I27" s="79">
        <v>45.432560000000002</v>
      </c>
      <c r="J27" s="276">
        <v>36.74606</v>
      </c>
      <c r="K27" s="78">
        <v>66.725629999999995</v>
      </c>
      <c r="L27" s="79">
        <v>57.98612</v>
      </c>
      <c r="M27" s="79">
        <v>50.221290000000003</v>
      </c>
      <c r="N27" s="79">
        <v>39.294060000000002</v>
      </c>
      <c r="O27" s="276">
        <v>20.16019</v>
      </c>
      <c r="P27" s="278">
        <v>35.369100000000003</v>
      </c>
    </row>
    <row r="28" spans="1:16" x14ac:dyDescent="0.25">
      <c r="A28" s="281" t="s">
        <v>566</v>
      </c>
      <c r="B28" s="78">
        <v>62.375810000000001</v>
      </c>
      <c r="C28" s="79">
        <v>33.89199</v>
      </c>
      <c r="D28" s="79">
        <v>27.779949999999999</v>
      </c>
      <c r="E28" s="79">
        <v>23.640730000000001</v>
      </c>
      <c r="F28" s="276">
        <v>20.98115</v>
      </c>
      <c r="G28" s="78">
        <v>26.934100000000001</v>
      </c>
      <c r="H28" s="79">
        <v>67.064639999999997</v>
      </c>
      <c r="I28" s="79">
        <v>47.964570000000002</v>
      </c>
      <c r="J28" s="276">
        <v>51.621339999999996</v>
      </c>
      <c r="K28" s="78">
        <v>71.067179999999993</v>
      </c>
      <c r="L28" s="79">
        <v>60.41872</v>
      </c>
      <c r="M28" s="79">
        <v>45.476390000000002</v>
      </c>
      <c r="N28" s="79">
        <v>36.807270000000003</v>
      </c>
      <c r="O28" s="276">
        <v>14.11368</v>
      </c>
      <c r="P28" s="278">
        <v>33.506149999999998</v>
      </c>
    </row>
    <row r="29" spans="1:16" x14ac:dyDescent="0.25">
      <c r="A29" s="281" t="s">
        <v>567</v>
      </c>
      <c r="B29" s="78">
        <v>67.878910000000005</v>
      </c>
      <c r="C29" s="79">
        <v>38.091929999999998</v>
      </c>
      <c r="D29" s="79">
        <v>31.45796</v>
      </c>
      <c r="E29" s="79">
        <v>27.258620000000001</v>
      </c>
      <c r="F29" s="276">
        <v>23.661860000000001</v>
      </c>
      <c r="G29" s="78">
        <v>25.79223</v>
      </c>
      <c r="H29" s="79">
        <v>62.896000000000001</v>
      </c>
      <c r="I29" s="79">
        <v>58.615470000000002</v>
      </c>
      <c r="J29" s="276">
        <v>50.776090000000003</v>
      </c>
      <c r="K29" s="78">
        <v>68.915629999999993</v>
      </c>
      <c r="L29" s="79">
        <v>53.973460000000003</v>
      </c>
      <c r="M29" s="79">
        <v>47.230510000000002</v>
      </c>
      <c r="N29" s="79">
        <v>35.62144</v>
      </c>
      <c r="O29" s="276">
        <v>14.22171</v>
      </c>
      <c r="P29" s="278">
        <v>35.853879999999997</v>
      </c>
    </row>
    <row r="30" spans="1:16" x14ac:dyDescent="0.25">
      <c r="A30" s="281" t="s">
        <v>568</v>
      </c>
      <c r="B30" s="78">
        <v>66.018510000000006</v>
      </c>
      <c r="C30" s="79">
        <v>35.388550000000002</v>
      </c>
      <c r="D30" s="79">
        <v>30.903210000000001</v>
      </c>
      <c r="E30" s="79">
        <v>19.889320000000001</v>
      </c>
      <c r="F30" s="276">
        <v>17.876010000000001</v>
      </c>
      <c r="G30" s="78">
        <v>30.13374</v>
      </c>
      <c r="H30" s="79">
        <v>56.896659999999997</v>
      </c>
      <c r="I30" s="79">
        <v>51.491199999999999</v>
      </c>
      <c r="J30" s="276">
        <v>42.221229999999998</v>
      </c>
      <c r="K30" s="78">
        <v>55.037680000000002</v>
      </c>
      <c r="L30" s="79">
        <v>53.912619999999997</v>
      </c>
      <c r="M30" s="79">
        <v>52.761220000000002</v>
      </c>
      <c r="N30" s="79">
        <v>42.999490000000002</v>
      </c>
      <c r="O30" s="276">
        <v>20.2668</v>
      </c>
      <c r="P30" s="278">
        <v>35.288400000000003</v>
      </c>
    </row>
    <row r="31" spans="1:16" x14ac:dyDescent="0.25">
      <c r="A31" s="281" t="s">
        <v>569</v>
      </c>
      <c r="B31" s="78">
        <v>62.756430000000002</v>
      </c>
      <c r="C31" s="79">
        <v>35.777239999999999</v>
      </c>
      <c r="D31" s="79">
        <v>25.69032</v>
      </c>
      <c r="E31" s="79">
        <v>21.86178</v>
      </c>
      <c r="F31" s="276">
        <v>15.800319999999999</v>
      </c>
      <c r="G31" s="78">
        <v>20.077120000000001</v>
      </c>
      <c r="H31" s="79">
        <v>47.859059999999999</v>
      </c>
      <c r="I31" s="79">
        <v>50.991230000000002</v>
      </c>
      <c r="J31" s="276">
        <v>46.22128</v>
      </c>
      <c r="K31" s="78">
        <v>56.908589999999997</v>
      </c>
      <c r="L31" s="79">
        <v>51.540799999999997</v>
      </c>
      <c r="M31" s="79">
        <v>43.888770000000001</v>
      </c>
      <c r="N31" s="79">
        <v>28.411899999999999</v>
      </c>
      <c r="O31" s="276">
        <v>13.586679999999999</v>
      </c>
      <c r="P31" s="278">
        <v>31.75177</v>
      </c>
    </row>
    <row r="32" spans="1:16" x14ac:dyDescent="0.25">
      <c r="A32" s="281" t="s">
        <v>570</v>
      </c>
      <c r="B32" s="78">
        <v>68.462479999999999</v>
      </c>
      <c r="C32" s="79">
        <v>40.311250000000001</v>
      </c>
      <c r="D32" s="79">
        <v>32.908639999999998</v>
      </c>
      <c r="E32" s="79">
        <v>27.7195</v>
      </c>
      <c r="F32" s="276">
        <v>24.58961</v>
      </c>
      <c r="G32" s="78">
        <v>32.02196</v>
      </c>
      <c r="H32" s="79">
        <v>70.325320000000005</v>
      </c>
      <c r="I32" s="79">
        <v>60.670940000000002</v>
      </c>
      <c r="J32" s="276">
        <v>44.121659999999999</v>
      </c>
      <c r="K32" s="78">
        <v>73.678939999999997</v>
      </c>
      <c r="L32" s="79">
        <v>64.212100000000007</v>
      </c>
      <c r="M32" s="79">
        <v>56.308810000000001</v>
      </c>
      <c r="N32" s="79">
        <v>44.344430000000003</v>
      </c>
      <c r="O32" s="276">
        <v>19.55866</v>
      </c>
      <c r="P32" s="278">
        <v>39.521279999999997</v>
      </c>
    </row>
    <row r="33" spans="1:16" x14ac:dyDescent="0.25">
      <c r="A33" s="281" t="s">
        <v>571</v>
      </c>
      <c r="B33" s="78">
        <v>71.406499999999994</v>
      </c>
      <c r="C33" s="79">
        <v>44.042499999999997</v>
      </c>
      <c r="D33" s="79">
        <v>32.304940000000002</v>
      </c>
      <c r="E33" s="79">
        <v>26.845230000000001</v>
      </c>
      <c r="F33" s="276">
        <v>22.643350000000002</v>
      </c>
      <c r="G33" s="78">
        <v>30.281659999999999</v>
      </c>
      <c r="H33" s="79">
        <v>62.927219999999998</v>
      </c>
      <c r="I33" s="79">
        <v>46.354999999999997</v>
      </c>
      <c r="J33" s="276">
        <v>41.061369999999997</v>
      </c>
      <c r="K33" s="78">
        <v>65.081440000000001</v>
      </c>
      <c r="L33" s="79">
        <v>60.344700000000003</v>
      </c>
      <c r="M33" s="79">
        <v>58.042200000000001</v>
      </c>
      <c r="N33" s="79">
        <v>48.295720000000003</v>
      </c>
      <c r="O33" s="276">
        <v>24.03228</v>
      </c>
      <c r="P33" s="278">
        <v>40.329970000000003</v>
      </c>
    </row>
    <row r="34" spans="1:16" x14ac:dyDescent="0.25">
      <c r="A34" s="281" t="s">
        <v>572</v>
      </c>
      <c r="B34" s="78">
        <v>67.256839999999997</v>
      </c>
      <c r="C34" s="79">
        <v>44.111539999999998</v>
      </c>
      <c r="D34" s="79">
        <v>31.870920000000002</v>
      </c>
      <c r="E34" s="79">
        <v>23.890650000000001</v>
      </c>
      <c r="F34" s="276">
        <v>18.69997</v>
      </c>
      <c r="G34" s="78">
        <v>29.798030000000001</v>
      </c>
      <c r="H34" s="79">
        <v>56.030990000000003</v>
      </c>
      <c r="I34" s="79">
        <v>51.163690000000003</v>
      </c>
      <c r="J34" s="276">
        <v>59.4833</v>
      </c>
      <c r="K34" s="78">
        <v>66.864080000000001</v>
      </c>
      <c r="L34" s="79">
        <v>58.567749999999997</v>
      </c>
      <c r="M34" s="79">
        <v>44.158810000000003</v>
      </c>
      <c r="N34" s="79">
        <v>34.000599999999999</v>
      </c>
      <c r="O34" s="276">
        <v>16.57403</v>
      </c>
      <c r="P34" s="278">
        <v>35.688040000000001</v>
      </c>
    </row>
    <row r="35" spans="1:16" x14ac:dyDescent="0.25">
      <c r="A35" s="281" t="s">
        <v>573</v>
      </c>
      <c r="B35" s="78">
        <v>59.251600000000003</v>
      </c>
      <c r="C35" s="79">
        <v>44.478630000000003</v>
      </c>
      <c r="D35" s="79">
        <v>29.655840000000001</v>
      </c>
      <c r="E35" s="79">
        <v>18.735130000000002</v>
      </c>
      <c r="F35" s="276">
        <v>15.403409999999999</v>
      </c>
      <c r="G35" s="78">
        <v>23.865100000000002</v>
      </c>
      <c r="H35" s="79">
        <v>43.374870000000001</v>
      </c>
      <c r="I35" s="79">
        <v>35.176729999999999</v>
      </c>
      <c r="J35" s="276">
        <v>40.25141</v>
      </c>
      <c r="K35" s="78">
        <v>48.769100000000002</v>
      </c>
      <c r="L35" s="79">
        <v>37.844589999999997</v>
      </c>
      <c r="M35" s="79">
        <v>28.923940000000002</v>
      </c>
      <c r="N35" s="79">
        <v>26.00282</v>
      </c>
      <c r="O35" s="276">
        <v>15.71631</v>
      </c>
      <c r="P35" s="278">
        <v>27.27572</v>
      </c>
    </row>
    <row r="36" spans="1:16" x14ac:dyDescent="0.25">
      <c r="A36" s="281" t="s">
        <v>574</v>
      </c>
      <c r="B36" s="78">
        <v>64.2928</v>
      </c>
      <c r="C36" s="79">
        <v>36.360500000000002</v>
      </c>
      <c r="D36" s="79">
        <v>27.488569999999999</v>
      </c>
      <c r="E36" s="79">
        <v>24.177520000000001</v>
      </c>
      <c r="F36" s="276">
        <v>20.980080000000001</v>
      </c>
      <c r="G36" s="78">
        <v>29.773040000000002</v>
      </c>
      <c r="H36" s="79">
        <v>54.690390000000001</v>
      </c>
      <c r="I36" s="79">
        <v>52.677039999999998</v>
      </c>
      <c r="J36" s="276">
        <v>39.637920000000001</v>
      </c>
      <c r="K36" s="78">
        <v>66.834599999999995</v>
      </c>
      <c r="L36" s="79">
        <v>53.442529999999998</v>
      </c>
      <c r="M36" s="79">
        <v>53.780940000000001</v>
      </c>
      <c r="N36" s="79">
        <v>46.959009999999999</v>
      </c>
      <c r="O36" s="276">
        <v>22.30837</v>
      </c>
      <c r="P36" s="278">
        <v>35.689799999999998</v>
      </c>
    </row>
    <row r="37" spans="1:16" x14ac:dyDescent="0.25">
      <c r="A37" s="281" t="s">
        <v>575</v>
      </c>
      <c r="B37" s="78">
        <v>58.712760000000003</v>
      </c>
      <c r="C37" s="79">
        <v>29.02899</v>
      </c>
      <c r="D37" s="79">
        <v>24.692779999999999</v>
      </c>
      <c r="E37" s="79">
        <v>18.896820000000002</v>
      </c>
      <c r="F37" s="276">
        <v>20.886310000000002</v>
      </c>
      <c r="G37" s="78">
        <v>26.735939999999999</v>
      </c>
      <c r="H37" s="79">
        <v>71.462459999999993</v>
      </c>
      <c r="I37" s="79">
        <v>53.837539999999997</v>
      </c>
      <c r="J37" s="276">
        <v>49.80865</v>
      </c>
      <c r="K37" s="78">
        <v>67.02704</v>
      </c>
      <c r="L37" s="79">
        <v>56.053310000000003</v>
      </c>
      <c r="M37" s="79">
        <v>54.550229999999999</v>
      </c>
      <c r="N37" s="79">
        <v>34.796680000000002</v>
      </c>
      <c r="O37" s="276">
        <v>14.672840000000001</v>
      </c>
      <c r="P37" s="278">
        <v>31.92718</v>
      </c>
    </row>
    <row r="38" spans="1:16" x14ac:dyDescent="0.25">
      <c r="A38" s="281" t="s">
        <v>576</v>
      </c>
      <c r="B38" s="78">
        <v>57.396270000000001</v>
      </c>
      <c r="C38" s="79">
        <v>33.515149999999998</v>
      </c>
      <c r="D38" s="79">
        <v>26.54393</v>
      </c>
      <c r="E38" s="79">
        <v>22.1341</v>
      </c>
      <c r="F38" s="276">
        <v>21.498329999999999</v>
      </c>
      <c r="G38" s="78">
        <v>21.191500000000001</v>
      </c>
      <c r="H38" s="79">
        <v>56.68177</v>
      </c>
      <c r="I38" s="79">
        <v>41.069629999999997</v>
      </c>
      <c r="J38" s="276">
        <v>34.592619999999997</v>
      </c>
      <c r="K38" s="78">
        <v>62.19802</v>
      </c>
      <c r="L38" s="79">
        <v>49.89179</v>
      </c>
      <c r="M38" s="79">
        <v>40.890410000000003</v>
      </c>
      <c r="N38" s="79">
        <v>30.495519999999999</v>
      </c>
      <c r="O38" s="276">
        <v>13.953440000000001</v>
      </c>
      <c r="P38" s="278">
        <v>30.628299999999999</v>
      </c>
    </row>
    <row r="39" spans="1:16" x14ac:dyDescent="0.25">
      <c r="A39" s="281" t="s">
        <v>577</v>
      </c>
      <c r="B39" s="78">
        <v>72.627650000000003</v>
      </c>
      <c r="C39" s="79">
        <v>40.253050000000002</v>
      </c>
      <c r="D39" s="79">
        <v>29.90447</v>
      </c>
      <c r="E39" s="79">
        <v>26.902830000000002</v>
      </c>
      <c r="F39" s="276">
        <v>22.162569999999999</v>
      </c>
      <c r="G39" s="78">
        <v>29.52084</v>
      </c>
      <c r="H39" s="79">
        <v>57.323590000000003</v>
      </c>
      <c r="I39" s="79">
        <v>48.533529999999999</v>
      </c>
      <c r="J39" s="276">
        <v>41.876269999999998</v>
      </c>
      <c r="K39" s="78">
        <v>68.171419999999998</v>
      </c>
      <c r="L39" s="79">
        <v>66.524910000000006</v>
      </c>
      <c r="M39" s="79">
        <v>48.344659999999998</v>
      </c>
      <c r="N39" s="79">
        <v>43.166139999999999</v>
      </c>
      <c r="O39" s="276">
        <v>20.757349999999999</v>
      </c>
      <c r="P39" s="278">
        <v>39.481180000000002</v>
      </c>
    </row>
    <row r="40" spans="1:16" x14ac:dyDescent="0.25">
      <c r="A40" s="281" t="s">
        <v>578</v>
      </c>
      <c r="B40" s="78">
        <v>68.659400000000005</v>
      </c>
      <c r="C40" s="79">
        <v>48.251719999999999</v>
      </c>
      <c r="D40" s="79">
        <v>29.93787</v>
      </c>
      <c r="E40" s="79">
        <v>24.539180000000002</v>
      </c>
      <c r="F40" s="276">
        <v>21.540089999999999</v>
      </c>
      <c r="G40" s="78">
        <v>38.873269999999998</v>
      </c>
      <c r="H40" s="79">
        <v>62.665610000000001</v>
      </c>
      <c r="I40" s="79">
        <v>37.44547</v>
      </c>
      <c r="J40" s="276">
        <v>58.196820000000002</v>
      </c>
      <c r="K40" s="78">
        <v>64.134810000000002</v>
      </c>
      <c r="L40" s="79">
        <v>51.812399999999997</v>
      </c>
      <c r="M40" s="79">
        <v>43.910130000000002</v>
      </c>
      <c r="N40" s="79">
        <v>37.628259999999997</v>
      </c>
      <c r="O40" s="276">
        <v>17.954719999999998</v>
      </c>
      <c r="P40" s="278">
        <v>39.117759999999997</v>
      </c>
    </row>
    <row r="41" spans="1:16" x14ac:dyDescent="0.25">
      <c r="A41" s="281" t="s">
        <v>579</v>
      </c>
      <c r="B41" s="78">
        <v>71.613529999999997</v>
      </c>
      <c r="C41" s="79">
        <v>53.555230000000002</v>
      </c>
      <c r="D41" s="79">
        <v>41.32826</v>
      </c>
      <c r="E41" s="79">
        <v>34.315269999999998</v>
      </c>
      <c r="F41" s="276">
        <v>29.894279999999998</v>
      </c>
      <c r="G41" s="78">
        <v>34.240549999999999</v>
      </c>
      <c r="H41" s="79">
        <v>70.556370000000001</v>
      </c>
      <c r="I41" s="79">
        <v>53.602939999999997</v>
      </c>
      <c r="J41" s="276">
        <v>44.493519999999997</v>
      </c>
      <c r="K41" s="78">
        <v>77.604219999999998</v>
      </c>
      <c r="L41" s="79">
        <v>67.364069999999998</v>
      </c>
      <c r="M41" s="79">
        <v>59.539380000000001</v>
      </c>
      <c r="N41" s="79">
        <v>44.750839999999997</v>
      </c>
      <c r="O41" s="276">
        <v>24.078880000000002</v>
      </c>
      <c r="P41" s="278">
        <v>46.049190000000003</v>
      </c>
    </row>
    <row r="42" spans="1:16" x14ac:dyDescent="0.25">
      <c r="A42" s="281" t="s">
        <v>580</v>
      </c>
      <c r="B42" s="78">
        <v>56.469659999999998</v>
      </c>
      <c r="C42" s="79">
        <v>24.775700000000001</v>
      </c>
      <c r="D42" s="79">
        <v>18.407509999999998</v>
      </c>
      <c r="E42" s="79">
        <v>20.05705</v>
      </c>
      <c r="F42" s="276">
        <v>17.436399999999999</v>
      </c>
      <c r="G42" s="78">
        <v>23.113</v>
      </c>
      <c r="H42" s="79">
        <v>68.39855</v>
      </c>
      <c r="I42" s="79">
        <v>40.085529999999999</v>
      </c>
      <c r="J42" s="276">
        <v>41.620139999999999</v>
      </c>
      <c r="K42" s="78">
        <v>61.140909999999998</v>
      </c>
      <c r="L42" s="79">
        <v>45.86853</v>
      </c>
      <c r="M42" s="79">
        <v>44.7607</v>
      </c>
      <c r="N42" s="79">
        <v>31.437329999999999</v>
      </c>
      <c r="O42" s="276">
        <v>9.8416340000000009</v>
      </c>
      <c r="P42" s="278">
        <v>27.814050000000002</v>
      </c>
    </row>
    <row r="43" spans="1:16" x14ac:dyDescent="0.25">
      <c r="A43" s="281" t="s">
        <v>581</v>
      </c>
      <c r="B43" s="78">
        <v>68.416219999999996</v>
      </c>
      <c r="C43" s="79">
        <v>46.752929999999999</v>
      </c>
      <c r="D43" s="79">
        <v>35.505490000000002</v>
      </c>
      <c r="E43" s="79">
        <v>25.046759999999999</v>
      </c>
      <c r="F43" s="276">
        <v>20.521540000000002</v>
      </c>
      <c r="G43" s="78">
        <v>24.795100000000001</v>
      </c>
      <c r="H43" s="79">
        <v>63.432079999999999</v>
      </c>
      <c r="I43" s="79">
        <v>49.404089999999997</v>
      </c>
      <c r="J43" s="276">
        <v>46.598999999999997</v>
      </c>
      <c r="K43" s="78">
        <v>60.161949999999997</v>
      </c>
      <c r="L43" s="79">
        <v>52.469340000000003</v>
      </c>
      <c r="M43" s="79">
        <v>52.60595</v>
      </c>
      <c r="N43" s="79">
        <v>30.461790000000001</v>
      </c>
      <c r="O43" s="276">
        <v>19.070180000000001</v>
      </c>
      <c r="P43" s="278">
        <v>37.617339999999999</v>
      </c>
    </row>
    <row r="44" spans="1:16" x14ac:dyDescent="0.25">
      <c r="A44" s="281" t="s">
        <v>582</v>
      </c>
      <c r="B44" s="78">
        <v>51.415970000000002</v>
      </c>
      <c r="C44" s="79">
        <v>35.425699999999999</v>
      </c>
      <c r="D44" s="79">
        <v>25.383959999999998</v>
      </c>
      <c r="E44" s="79">
        <v>21.7791</v>
      </c>
      <c r="F44" s="276">
        <v>16.596830000000001</v>
      </c>
      <c r="G44" s="78">
        <v>22.41947</v>
      </c>
      <c r="H44" s="79">
        <v>51.997219999999999</v>
      </c>
      <c r="I44" s="79">
        <v>42.009430000000002</v>
      </c>
      <c r="J44" s="276">
        <v>46.183219999999999</v>
      </c>
      <c r="K44" s="78">
        <v>56.035679999999999</v>
      </c>
      <c r="L44" s="79">
        <v>44.867550000000001</v>
      </c>
      <c r="M44" s="79">
        <v>37.759079999999997</v>
      </c>
      <c r="N44" s="79">
        <v>27.614260000000002</v>
      </c>
      <c r="O44" s="276">
        <v>12.77196</v>
      </c>
      <c r="P44" s="278">
        <v>28.667169999999999</v>
      </c>
    </row>
    <row r="45" spans="1:16" x14ac:dyDescent="0.25">
      <c r="A45" s="281" t="s">
        <v>583</v>
      </c>
      <c r="B45" s="78">
        <v>55.179079999999999</v>
      </c>
      <c r="C45" s="79">
        <v>36.342320000000001</v>
      </c>
      <c r="D45" s="79">
        <v>20.941389999999998</v>
      </c>
      <c r="E45" s="79">
        <v>23.980869999999999</v>
      </c>
      <c r="F45" s="276">
        <v>24.053609999999999</v>
      </c>
      <c r="G45" s="78">
        <v>25.947590000000002</v>
      </c>
      <c r="H45" s="79">
        <v>65.772540000000006</v>
      </c>
      <c r="I45" s="79">
        <v>52.129779999999997</v>
      </c>
      <c r="J45" s="276">
        <v>34.4771</v>
      </c>
      <c r="K45" s="78">
        <v>68.534899999999993</v>
      </c>
      <c r="L45" s="79">
        <v>48.869900000000001</v>
      </c>
      <c r="M45" s="79">
        <v>42.569659999999999</v>
      </c>
      <c r="N45" s="79">
        <v>31.797540000000001</v>
      </c>
      <c r="O45" s="276">
        <v>15.16671</v>
      </c>
      <c r="P45" s="278">
        <v>31.186399999999999</v>
      </c>
    </row>
    <row r="46" spans="1:16" x14ac:dyDescent="0.25">
      <c r="A46" s="281" t="s">
        <v>472</v>
      </c>
      <c r="B46" s="78">
        <v>63.806789999999999</v>
      </c>
      <c r="C46" s="79">
        <v>38.399430000000002</v>
      </c>
      <c r="D46" s="79">
        <v>26.151890000000002</v>
      </c>
      <c r="E46" s="79">
        <v>26.786999999999999</v>
      </c>
      <c r="F46" s="276">
        <v>23.517469999999999</v>
      </c>
      <c r="G46" s="78">
        <v>23.652609999999999</v>
      </c>
      <c r="H46" s="79">
        <v>55.201979999999999</v>
      </c>
      <c r="I46" s="79">
        <v>68.353920000000002</v>
      </c>
      <c r="J46" s="276">
        <v>47.87435</v>
      </c>
      <c r="K46" s="78">
        <v>77.014309999999995</v>
      </c>
      <c r="L46" s="79">
        <v>54.24841</v>
      </c>
      <c r="M46" s="79">
        <v>52.256959999999999</v>
      </c>
      <c r="N46" s="79">
        <v>37.312069999999999</v>
      </c>
      <c r="O46" s="276">
        <v>16.401319999999998</v>
      </c>
      <c r="P46" s="278">
        <v>33.815300000000001</v>
      </c>
    </row>
    <row r="47" spans="1:16" x14ac:dyDescent="0.25">
      <c r="A47" s="281" t="s">
        <v>584</v>
      </c>
      <c r="B47" s="78">
        <v>69.061099999999996</v>
      </c>
      <c r="C47" s="79">
        <v>44.081290000000003</v>
      </c>
      <c r="D47" s="79">
        <v>33.670380000000002</v>
      </c>
      <c r="E47" s="79">
        <v>25.45129</v>
      </c>
      <c r="F47" s="276">
        <v>22.92324</v>
      </c>
      <c r="G47" s="78">
        <v>27.876069999999999</v>
      </c>
      <c r="H47" s="79">
        <v>59.805610000000001</v>
      </c>
      <c r="I47" s="79">
        <v>46.901359999999997</v>
      </c>
      <c r="J47" s="276">
        <v>33.337710000000001</v>
      </c>
      <c r="K47" s="78">
        <v>68.909480000000002</v>
      </c>
      <c r="L47" s="79">
        <v>62.126570000000001</v>
      </c>
      <c r="M47" s="79">
        <v>56.444070000000004</v>
      </c>
      <c r="N47" s="79">
        <v>48.544780000000003</v>
      </c>
      <c r="O47" s="276">
        <v>21.034089999999999</v>
      </c>
      <c r="P47" s="278">
        <v>40.064520000000002</v>
      </c>
    </row>
    <row r="48" spans="1:16" x14ac:dyDescent="0.25">
      <c r="A48" s="281" t="s">
        <v>585</v>
      </c>
      <c r="B48" s="78">
        <v>62.686100000000003</v>
      </c>
      <c r="C48" s="79">
        <v>35.088900000000002</v>
      </c>
      <c r="D48" s="79">
        <v>29.601970000000001</v>
      </c>
      <c r="E48" s="79">
        <v>25.581029999999998</v>
      </c>
      <c r="F48" s="276">
        <v>21.260159999999999</v>
      </c>
      <c r="G48" s="78">
        <v>27.850960000000001</v>
      </c>
      <c r="H48" s="79">
        <v>62.358040000000003</v>
      </c>
      <c r="I48" s="79">
        <v>51.275179999999999</v>
      </c>
      <c r="J48" s="276">
        <v>46.037410000000001</v>
      </c>
      <c r="K48" s="78">
        <v>67.378609999999995</v>
      </c>
      <c r="L48" s="79">
        <v>58.554540000000003</v>
      </c>
      <c r="M48" s="79">
        <v>47.588099999999997</v>
      </c>
      <c r="N48" s="79">
        <v>35.248109999999997</v>
      </c>
      <c r="O48" s="276">
        <v>16.51126</v>
      </c>
      <c r="P48" s="278">
        <v>35.007179999999998</v>
      </c>
    </row>
    <row r="49" spans="1:16" x14ac:dyDescent="0.25">
      <c r="A49" s="281" t="s">
        <v>586</v>
      </c>
      <c r="B49" s="78">
        <v>62.460610000000003</v>
      </c>
      <c r="C49" s="79">
        <v>38.433990000000001</v>
      </c>
      <c r="D49" s="79">
        <v>30.295639999999999</v>
      </c>
      <c r="E49" s="79">
        <v>24.688980000000001</v>
      </c>
      <c r="F49" s="276">
        <v>19.19304</v>
      </c>
      <c r="G49" s="78">
        <v>18.70581</v>
      </c>
      <c r="H49" s="79">
        <v>49.811590000000002</v>
      </c>
      <c r="I49" s="79">
        <v>50.244280000000003</v>
      </c>
      <c r="J49" s="276">
        <v>35.980089999999997</v>
      </c>
      <c r="K49" s="78">
        <v>65.291529999999995</v>
      </c>
      <c r="L49" s="79">
        <v>50.251669999999997</v>
      </c>
      <c r="M49" s="79">
        <v>45.165529999999997</v>
      </c>
      <c r="N49" s="79">
        <v>33.845129999999997</v>
      </c>
      <c r="O49" s="276">
        <v>11.04368</v>
      </c>
      <c r="P49" s="278">
        <v>33.923189999999998</v>
      </c>
    </row>
    <row r="50" spans="1:16" x14ac:dyDescent="0.25">
      <c r="A50" s="281" t="s">
        <v>587</v>
      </c>
      <c r="B50" s="78">
        <v>61.880459999999999</v>
      </c>
      <c r="C50" s="79">
        <v>41.737560000000002</v>
      </c>
      <c r="D50" s="79">
        <v>31.023859999999999</v>
      </c>
      <c r="E50" s="79">
        <v>21.10446</v>
      </c>
      <c r="F50" s="276">
        <v>20.847370000000002</v>
      </c>
      <c r="G50" s="78">
        <v>25.244009999999999</v>
      </c>
      <c r="H50" s="79">
        <v>56.0961</v>
      </c>
      <c r="I50" s="79">
        <v>49.382649999999998</v>
      </c>
      <c r="J50" s="276">
        <v>38.270229999999998</v>
      </c>
      <c r="K50" s="78">
        <v>61.489019999999996</v>
      </c>
      <c r="L50" s="79">
        <v>53.463380000000001</v>
      </c>
      <c r="M50" s="79">
        <v>46.432879999999997</v>
      </c>
      <c r="N50" s="79">
        <v>35.056669999999997</v>
      </c>
      <c r="O50" s="276">
        <v>18.488409999999998</v>
      </c>
      <c r="P50" s="278">
        <v>34.142740000000003</v>
      </c>
    </row>
    <row r="51" spans="1:16" x14ac:dyDescent="0.25">
      <c r="A51" s="281" t="s">
        <v>588</v>
      </c>
      <c r="B51" s="78">
        <v>62.595260000000003</v>
      </c>
      <c r="C51" s="79">
        <v>38.410899999999998</v>
      </c>
      <c r="D51" s="79">
        <v>28.379010000000001</v>
      </c>
      <c r="E51" s="79">
        <v>23.704879999999999</v>
      </c>
      <c r="F51" s="276">
        <v>21.814720000000001</v>
      </c>
      <c r="G51" s="78">
        <v>28.77572</v>
      </c>
      <c r="H51" s="79">
        <v>61.302059999999997</v>
      </c>
      <c r="I51" s="79">
        <v>46.452979999999997</v>
      </c>
      <c r="J51" s="276">
        <v>46.055790000000002</v>
      </c>
      <c r="K51" s="78">
        <v>68.671520000000001</v>
      </c>
      <c r="L51" s="79">
        <v>57.749339999999997</v>
      </c>
      <c r="M51" s="79">
        <v>51.204830000000001</v>
      </c>
      <c r="N51" s="79">
        <v>38.61947</v>
      </c>
      <c r="O51" s="276">
        <v>17.335000000000001</v>
      </c>
      <c r="P51" s="278">
        <v>34.986690000000003</v>
      </c>
    </row>
    <row r="52" spans="1:16" x14ac:dyDescent="0.25">
      <c r="A52" s="281" t="s">
        <v>589</v>
      </c>
      <c r="B52" s="78">
        <v>62.861020000000003</v>
      </c>
      <c r="C52" s="79">
        <v>40.987690000000001</v>
      </c>
      <c r="D52" s="79">
        <v>24.84197</v>
      </c>
      <c r="E52" s="79">
        <v>20.690180000000002</v>
      </c>
      <c r="F52" s="276">
        <v>16.285540000000001</v>
      </c>
      <c r="G52" s="78">
        <v>27.652519999999999</v>
      </c>
      <c r="H52" s="79">
        <v>56.267980000000001</v>
      </c>
      <c r="I52" s="79">
        <v>72.492829999999998</v>
      </c>
      <c r="J52" s="276">
        <v>50.44661</v>
      </c>
      <c r="K52" s="78">
        <v>60.287300000000002</v>
      </c>
      <c r="L52" s="79">
        <v>43.198349999999998</v>
      </c>
      <c r="M52" s="79">
        <v>39.435040000000001</v>
      </c>
      <c r="N52" s="79">
        <v>32.225369999999998</v>
      </c>
      <c r="O52" s="276">
        <v>12.79574</v>
      </c>
      <c r="P52" s="278">
        <v>31.174009999999999</v>
      </c>
    </row>
    <row r="53" spans="1:16" x14ac:dyDescent="0.25">
      <c r="A53" s="281" t="s">
        <v>590</v>
      </c>
      <c r="B53" s="78">
        <v>65.01643</v>
      </c>
      <c r="C53" s="79">
        <v>43.666510000000002</v>
      </c>
      <c r="D53" s="79">
        <v>31.783349999999999</v>
      </c>
      <c r="E53" s="79">
        <v>20.57339</v>
      </c>
      <c r="F53" s="276">
        <v>15.79236</v>
      </c>
      <c r="G53" s="78">
        <v>22.81934</v>
      </c>
      <c r="H53" s="79">
        <v>47.754530000000003</v>
      </c>
      <c r="I53" s="79">
        <v>45.490360000000003</v>
      </c>
      <c r="J53" s="276">
        <v>24.6647</v>
      </c>
      <c r="K53" s="78">
        <v>50.501539999999999</v>
      </c>
      <c r="L53" s="79">
        <v>35.717939999999999</v>
      </c>
      <c r="M53" s="79">
        <v>31.59826</v>
      </c>
      <c r="N53" s="79">
        <v>32.094880000000003</v>
      </c>
      <c r="O53" s="276">
        <v>19.507680000000001</v>
      </c>
      <c r="P53" s="278">
        <v>30.659600000000001</v>
      </c>
    </row>
    <row r="54" spans="1:16" x14ac:dyDescent="0.25">
      <c r="A54" s="281" t="s">
        <v>591</v>
      </c>
      <c r="B54" s="78">
        <v>70.136020000000002</v>
      </c>
      <c r="C54" s="79">
        <v>54.364330000000002</v>
      </c>
      <c r="D54" s="79">
        <v>42.188189999999999</v>
      </c>
      <c r="E54" s="79">
        <v>35.629710000000003</v>
      </c>
      <c r="F54" s="276">
        <v>29.582640000000001</v>
      </c>
      <c r="G54" s="78">
        <v>36.405650000000001</v>
      </c>
      <c r="H54" s="79">
        <v>70.917169999999999</v>
      </c>
      <c r="I54" s="79">
        <v>53.221820000000001</v>
      </c>
      <c r="J54" s="276">
        <v>42.203589999999998</v>
      </c>
      <c r="K54" s="78">
        <v>71.938320000000004</v>
      </c>
      <c r="L54" s="79">
        <v>63.527659999999997</v>
      </c>
      <c r="M54" s="79">
        <v>59.566249999999997</v>
      </c>
      <c r="N54" s="79">
        <v>46.16039</v>
      </c>
      <c r="O54" s="276">
        <v>29.08174</v>
      </c>
      <c r="P54" s="278">
        <v>45.683349999999997</v>
      </c>
    </row>
    <row r="55" spans="1:16" x14ac:dyDescent="0.25">
      <c r="A55" s="281" t="s">
        <v>481</v>
      </c>
      <c r="B55" s="78">
        <v>65.820819999999998</v>
      </c>
      <c r="C55" s="79">
        <v>35.937069999999999</v>
      </c>
      <c r="D55" s="79">
        <v>34.313029999999998</v>
      </c>
      <c r="E55" s="79">
        <v>26.30932</v>
      </c>
      <c r="F55" s="276">
        <v>18.575479999999999</v>
      </c>
      <c r="G55" s="78">
        <v>29.08644</v>
      </c>
      <c r="H55" s="79">
        <v>54.199680000000001</v>
      </c>
      <c r="I55" s="79">
        <v>45.211190000000002</v>
      </c>
      <c r="J55" s="276">
        <v>32.983620000000002</v>
      </c>
      <c r="K55" s="78">
        <v>63.696170000000002</v>
      </c>
      <c r="L55" s="79">
        <v>51.389060000000001</v>
      </c>
      <c r="M55" s="79">
        <v>49.067120000000003</v>
      </c>
      <c r="N55" s="79">
        <v>35.144680000000001</v>
      </c>
      <c r="O55" s="276">
        <v>14.716839999999999</v>
      </c>
      <c r="P55" s="278">
        <v>35.91377</v>
      </c>
    </row>
    <row r="56" spans="1:16" x14ac:dyDescent="0.25">
      <c r="A56" s="281" t="s">
        <v>592</v>
      </c>
      <c r="B56" s="78">
        <v>82.910160000000005</v>
      </c>
      <c r="C56" s="79">
        <v>62.641730000000003</v>
      </c>
      <c r="D56" s="79">
        <v>49.804499999999997</v>
      </c>
      <c r="E56" s="79">
        <v>38.672379999999997</v>
      </c>
      <c r="F56" s="276">
        <v>32.809060000000002</v>
      </c>
      <c r="G56" s="78">
        <v>43.585140000000003</v>
      </c>
      <c r="H56" s="79">
        <v>64.470569999999995</v>
      </c>
      <c r="I56" s="79">
        <v>61.265689999999999</v>
      </c>
      <c r="J56" s="276">
        <v>46.407350000000001</v>
      </c>
      <c r="K56" s="78">
        <v>75.974490000000003</v>
      </c>
      <c r="L56" s="79">
        <v>70.776420000000002</v>
      </c>
      <c r="M56" s="79">
        <v>67.420649999999995</v>
      </c>
      <c r="N56" s="79">
        <v>59.967700000000001</v>
      </c>
      <c r="O56" s="276">
        <v>37.548540000000003</v>
      </c>
      <c r="P56" s="278">
        <v>51.759390000000003</v>
      </c>
    </row>
    <row r="57" spans="1:16" x14ac:dyDescent="0.25">
      <c r="A57" s="281" t="s">
        <v>593</v>
      </c>
      <c r="B57" s="78">
        <v>58.883740000000003</v>
      </c>
      <c r="C57" s="79">
        <v>35.95317</v>
      </c>
      <c r="D57" s="79">
        <v>29.424849999999999</v>
      </c>
      <c r="E57" s="79">
        <v>24.11495</v>
      </c>
      <c r="F57" s="276">
        <v>18.790600000000001</v>
      </c>
      <c r="G57" s="78">
        <v>24.724229999999999</v>
      </c>
      <c r="H57" s="79">
        <v>64.314970000000002</v>
      </c>
      <c r="I57" s="79">
        <v>58.779809999999998</v>
      </c>
      <c r="J57" s="276">
        <v>41.912100000000002</v>
      </c>
      <c r="K57" s="78">
        <v>66.035889999999995</v>
      </c>
      <c r="L57" s="79">
        <v>55.396929999999998</v>
      </c>
      <c r="M57" s="79">
        <v>40.749720000000003</v>
      </c>
      <c r="N57" s="79">
        <v>28.728570000000001</v>
      </c>
      <c r="O57" s="276">
        <v>14.86116</v>
      </c>
      <c r="P57" s="278">
        <v>32.114809999999999</v>
      </c>
    </row>
    <row r="58" spans="1:16" x14ac:dyDescent="0.25">
      <c r="A58" s="281" t="s">
        <v>594</v>
      </c>
      <c r="B58" s="78">
        <v>74.551760000000002</v>
      </c>
      <c r="C58" s="79">
        <v>35.767780000000002</v>
      </c>
      <c r="D58" s="79">
        <v>32.072929999999999</v>
      </c>
      <c r="E58" s="79">
        <v>22.485510000000001</v>
      </c>
      <c r="F58" s="276">
        <v>21.17606</v>
      </c>
      <c r="G58" s="78">
        <v>35.818869999999997</v>
      </c>
      <c r="H58" s="79">
        <v>90.077690000000004</v>
      </c>
      <c r="I58" s="79">
        <v>67.278490000000005</v>
      </c>
      <c r="J58" s="276">
        <v>54.638010000000001</v>
      </c>
      <c r="K58" s="78">
        <v>81.931989999999999</v>
      </c>
      <c r="L58" s="79">
        <v>67.132859999999994</v>
      </c>
      <c r="M58" s="79">
        <v>63.755510000000001</v>
      </c>
      <c r="N58" s="79">
        <v>46.376359999999998</v>
      </c>
      <c r="O58" s="276">
        <v>20.169820000000001</v>
      </c>
      <c r="P58" s="278">
        <v>40.093200000000003</v>
      </c>
    </row>
    <row r="59" spans="1:16" x14ac:dyDescent="0.25">
      <c r="A59" s="281" t="s">
        <v>595</v>
      </c>
      <c r="B59" s="78">
        <v>62.079340000000002</v>
      </c>
      <c r="C59" s="79">
        <v>32.521349999999998</v>
      </c>
      <c r="D59" s="79">
        <v>23.681100000000001</v>
      </c>
      <c r="E59" s="79">
        <v>18.93684</v>
      </c>
      <c r="F59" s="276">
        <v>18.563189999999999</v>
      </c>
      <c r="G59" s="78">
        <v>22.16723</v>
      </c>
      <c r="H59" s="79">
        <v>0</v>
      </c>
      <c r="I59" s="79">
        <v>32.342689999999997</v>
      </c>
      <c r="J59" s="276">
        <v>49.733530000000002</v>
      </c>
      <c r="K59" s="78">
        <v>47.14734</v>
      </c>
      <c r="L59" s="79">
        <v>37.15014</v>
      </c>
      <c r="M59" s="79">
        <v>39.682859999999998</v>
      </c>
      <c r="N59" s="79">
        <v>29.63513</v>
      </c>
      <c r="O59" s="276">
        <v>13.28233</v>
      </c>
      <c r="P59" s="278">
        <v>31.622129999999999</v>
      </c>
    </row>
    <row r="60" spans="1:16" x14ac:dyDescent="0.25">
      <c r="A60" s="281" t="s">
        <v>596</v>
      </c>
      <c r="B60" s="78">
        <v>74.620440000000002</v>
      </c>
      <c r="C60" s="79">
        <v>51.38091</v>
      </c>
      <c r="D60" s="79">
        <v>35.667870000000001</v>
      </c>
      <c r="E60" s="79">
        <v>27.374320000000001</v>
      </c>
      <c r="F60" s="276">
        <v>22.722100000000001</v>
      </c>
      <c r="G60" s="78">
        <v>24.896979999999999</v>
      </c>
      <c r="H60" s="79">
        <v>57.0745</v>
      </c>
      <c r="I60" s="79">
        <v>50.629899999999999</v>
      </c>
      <c r="J60" s="276">
        <v>51.212009999999999</v>
      </c>
      <c r="K60" s="78">
        <v>70.372290000000007</v>
      </c>
      <c r="L60" s="79">
        <v>57.31035</v>
      </c>
      <c r="M60" s="79">
        <v>51.618740000000003</v>
      </c>
      <c r="N60" s="79">
        <v>41.220030000000001</v>
      </c>
      <c r="O60" s="276">
        <v>19.713709999999999</v>
      </c>
      <c r="P60" s="278">
        <v>41.541040000000002</v>
      </c>
    </row>
    <row r="61" spans="1:16" x14ac:dyDescent="0.25">
      <c r="A61" s="281" t="s">
        <v>487</v>
      </c>
      <c r="B61" s="78">
        <v>73.953360000000004</v>
      </c>
      <c r="C61" s="79">
        <v>54.426470000000002</v>
      </c>
      <c r="D61" s="79">
        <v>42.28895</v>
      </c>
      <c r="E61" s="79">
        <v>30.963339999999999</v>
      </c>
      <c r="F61" s="276">
        <v>23.1709</v>
      </c>
      <c r="G61" s="78">
        <v>26.863050000000001</v>
      </c>
      <c r="H61" s="79">
        <v>52.382689999999997</v>
      </c>
      <c r="I61" s="79">
        <v>48.97766</v>
      </c>
      <c r="J61" s="276">
        <v>35.252929999999999</v>
      </c>
      <c r="K61" s="78">
        <v>56.962249999999997</v>
      </c>
      <c r="L61" s="79">
        <v>53.662039999999998</v>
      </c>
      <c r="M61" s="79">
        <v>50.996360000000003</v>
      </c>
      <c r="N61" s="79">
        <v>45.054690000000001</v>
      </c>
      <c r="O61" s="276">
        <v>26.187919999999998</v>
      </c>
      <c r="P61" s="278">
        <v>40.802289999999999</v>
      </c>
    </row>
    <row r="62" spans="1:16" x14ac:dyDescent="0.25">
      <c r="A62" s="281" t="s">
        <v>597</v>
      </c>
      <c r="B62" s="78">
        <v>69.287210000000002</v>
      </c>
      <c r="C62" s="79">
        <v>44.928370000000001</v>
      </c>
      <c r="D62" s="79">
        <v>35.638199999999998</v>
      </c>
      <c r="E62" s="79">
        <v>26.524750000000001</v>
      </c>
      <c r="F62" s="276">
        <v>28.373899999999999</v>
      </c>
      <c r="G62" s="78">
        <v>30.203679999999999</v>
      </c>
      <c r="H62" s="79">
        <v>73.46087</v>
      </c>
      <c r="I62" s="79">
        <v>61.425750000000001</v>
      </c>
      <c r="J62" s="276">
        <v>52.894939999999998</v>
      </c>
      <c r="K62" s="78">
        <v>78.053889999999996</v>
      </c>
      <c r="L62" s="79">
        <v>67.212490000000003</v>
      </c>
      <c r="M62" s="79">
        <v>61.08164</v>
      </c>
      <c r="N62" s="79">
        <v>44.212220000000002</v>
      </c>
      <c r="O62" s="276">
        <v>18.53285</v>
      </c>
      <c r="P62" s="278">
        <v>40.609299999999998</v>
      </c>
    </row>
    <row r="63" spans="1:16" x14ac:dyDescent="0.25">
      <c r="A63" s="281" t="s">
        <v>489</v>
      </c>
      <c r="B63" s="78">
        <v>58.796849999999999</v>
      </c>
      <c r="C63" s="79">
        <v>29.602209999999999</v>
      </c>
      <c r="D63" s="79">
        <v>19.448440000000002</v>
      </c>
      <c r="E63" s="79">
        <v>18.046469999999999</v>
      </c>
      <c r="F63" s="276">
        <v>23.054500000000001</v>
      </c>
      <c r="G63" s="78">
        <v>23.779710000000001</v>
      </c>
      <c r="H63" s="79">
        <v>72.717550000000003</v>
      </c>
      <c r="I63" s="79">
        <v>53.328270000000003</v>
      </c>
      <c r="J63" s="276">
        <v>42.903370000000002</v>
      </c>
      <c r="K63" s="78">
        <v>70.754900000000006</v>
      </c>
      <c r="L63" s="79">
        <v>55.661790000000003</v>
      </c>
      <c r="M63" s="79">
        <v>50.787520000000001</v>
      </c>
      <c r="N63" s="79">
        <v>35.487900000000003</v>
      </c>
      <c r="O63" s="276">
        <v>15.5059</v>
      </c>
      <c r="P63" s="278">
        <v>30.00441</v>
      </c>
    </row>
    <row r="64" spans="1:16" x14ac:dyDescent="0.25">
      <c r="A64" s="281" t="s">
        <v>490</v>
      </c>
      <c r="B64" s="78">
        <v>61.25647</v>
      </c>
      <c r="C64" s="79">
        <v>35.500959999999999</v>
      </c>
      <c r="D64" s="79">
        <v>27.23312</v>
      </c>
      <c r="E64" s="79">
        <v>22.97569</v>
      </c>
      <c r="F64" s="276">
        <v>18.740670000000001</v>
      </c>
      <c r="G64" s="78">
        <v>26.371960000000001</v>
      </c>
      <c r="H64" s="79">
        <v>57.551679999999998</v>
      </c>
      <c r="I64" s="79">
        <v>62.096580000000003</v>
      </c>
      <c r="J64" s="276">
        <v>45.805230000000002</v>
      </c>
      <c r="K64" s="78">
        <v>60.973799999999997</v>
      </c>
      <c r="L64" s="79">
        <v>50.112290000000002</v>
      </c>
      <c r="M64" s="79">
        <v>49.214979999999997</v>
      </c>
      <c r="N64" s="79">
        <v>41.520099999999999</v>
      </c>
      <c r="O64" s="276">
        <v>17.580469999999998</v>
      </c>
      <c r="P64" s="278">
        <v>33.849249999999998</v>
      </c>
    </row>
    <row r="65" spans="1:16" x14ac:dyDescent="0.25">
      <c r="A65" s="281" t="s">
        <v>598</v>
      </c>
      <c r="B65" s="78">
        <v>68.804410000000004</v>
      </c>
      <c r="C65" s="79">
        <v>51.050640000000001</v>
      </c>
      <c r="D65" s="79">
        <v>35.727449999999997</v>
      </c>
      <c r="E65" s="79">
        <v>29.658069999999999</v>
      </c>
      <c r="F65" s="276">
        <v>25.559799999999999</v>
      </c>
      <c r="G65" s="78">
        <v>27.042190000000002</v>
      </c>
      <c r="H65" s="79">
        <v>60.359859999999998</v>
      </c>
      <c r="I65" s="79">
        <v>71.564130000000006</v>
      </c>
      <c r="J65" s="276">
        <v>43.151470000000003</v>
      </c>
      <c r="K65" s="78">
        <v>76.086240000000004</v>
      </c>
      <c r="L65" s="79">
        <v>67.388530000000003</v>
      </c>
      <c r="M65" s="79">
        <v>52.15222</v>
      </c>
      <c r="N65" s="79">
        <v>39.236240000000002</v>
      </c>
      <c r="O65" s="276">
        <v>18.596609999999998</v>
      </c>
      <c r="P65" s="278">
        <v>39.068049999999999</v>
      </c>
    </row>
    <row r="66" spans="1:16" x14ac:dyDescent="0.25">
      <c r="A66" s="281" t="s">
        <v>599</v>
      </c>
      <c r="B66" s="78">
        <v>67.857969999999995</v>
      </c>
      <c r="C66" s="79">
        <v>41.313270000000003</v>
      </c>
      <c r="D66" s="79">
        <v>34.929740000000002</v>
      </c>
      <c r="E66" s="79">
        <v>28.681730000000002</v>
      </c>
      <c r="F66" s="276">
        <v>20.560169999999999</v>
      </c>
      <c r="G66" s="78">
        <v>26.354980000000001</v>
      </c>
      <c r="H66" s="79">
        <v>50.519469999999998</v>
      </c>
      <c r="I66" s="79">
        <v>51.054600000000001</v>
      </c>
      <c r="J66" s="276">
        <v>31.329619999999998</v>
      </c>
      <c r="K66" s="78">
        <v>65.917259999999999</v>
      </c>
      <c r="L66" s="79">
        <v>46.757429999999999</v>
      </c>
      <c r="M66" s="79">
        <v>44.113210000000002</v>
      </c>
      <c r="N66" s="79">
        <v>35.405769999999997</v>
      </c>
      <c r="O66" s="276">
        <v>18.871120000000001</v>
      </c>
      <c r="P66" s="278">
        <v>36.309910000000002</v>
      </c>
    </row>
    <row r="67" spans="1:16" x14ac:dyDescent="0.25">
      <c r="A67" s="281" t="s">
        <v>600</v>
      </c>
      <c r="B67" s="78">
        <v>77.907970000000006</v>
      </c>
      <c r="C67" s="79">
        <v>56.88608</v>
      </c>
      <c r="D67" s="79">
        <v>42.977240000000002</v>
      </c>
      <c r="E67" s="79">
        <v>37.645879999999998</v>
      </c>
      <c r="F67" s="276">
        <v>37.340200000000003</v>
      </c>
      <c r="G67" s="78">
        <v>33.932499999999997</v>
      </c>
      <c r="H67" s="79">
        <v>66.595870000000005</v>
      </c>
      <c r="I67" s="79">
        <v>71.166960000000003</v>
      </c>
      <c r="J67" s="276">
        <v>48.31682</v>
      </c>
      <c r="K67" s="78">
        <v>80.382739999999998</v>
      </c>
      <c r="L67" s="79">
        <v>71.000079999999997</v>
      </c>
      <c r="M67" s="79">
        <v>63.468609999999998</v>
      </c>
      <c r="N67" s="79">
        <v>56.506770000000003</v>
      </c>
      <c r="O67" s="276">
        <v>33.814869999999999</v>
      </c>
      <c r="P67" s="278">
        <v>48.576230000000002</v>
      </c>
    </row>
    <row r="68" spans="1:16" x14ac:dyDescent="0.25">
      <c r="A68" s="281" t="s">
        <v>601</v>
      </c>
      <c r="B68" s="78">
        <v>61.475110000000001</v>
      </c>
      <c r="C68" s="79">
        <v>42.944789999999998</v>
      </c>
      <c r="D68" s="79">
        <v>28.975940000000001</v>
      </c>
      <c r="E68" s="79">
        <v>18.690270000000002</v>
      </c>
      <c r="F68" s="276">
        <v>13.14645</v>
      </c>
      <c r="G68" s="78">
        <v>19.717210000000001</v>
      </c>
      <c r="H68" s="79">
        <v>59.197119999999998</v>
      </c>
      <c r="I68" s="79">
        <v>43.19041</v>
      </c>
      <c r="J68" s="276">
        <v>28.842020000000002</v>
      </c>
      <c r="K68" s="78">
        <v>40.902450000000002</v>
      </c>
      <c r="L68" s="79">
        <v>31.481339999999999</v>
      </c>
      <c r="M68" s="79">
        <v>34.574309999999997</v>
      </c>
      <c r="N68" s="79">
        <v>23.967739999999999</v>
      </c>
      <c r="O68" s="276">
        <v>14.865309999999999</v>
      </c>
      <c r="P68" s="278">
        <v>23.482099999999999</v>
      </c>
    </row>
    <row r="69" spans="1:16" x14ac:dyDescent="0.25">
      <c r="A69" s="281" t="s">
        <v>602</v>
      </c>
      <c r="B69" s="78">
        <v>45.510179999999998</v>
      </c>
      <c r="C69" s="79">
        <v>25.724789999999999</v>
      </c>
      <c r="D69" s="79">
        <v>20.382549999999998</v>
      </c>
      <c r="E69" s="79">
        <v>15.72414</v>
      </c>
      <c r="F69" s="276">
        <v>11.89123</v>
      </c>
      <c r="G69" s="78">
        <v>21.375610000000002</v>
      </c>
      <c r="H69" s="79">
        <v>87.12818</v>
      </c>
      <c r="I69" s="79">
        <v>39.772539999999999</v>
      </c>
      <c r="J69" s="276">
        <v>42.290520000000001</v>
      </c>
      <c r="K69" s="78">
        <v>52.694110000000002</v>
      </c>
      <c r="L69" s="79">
        <v>48.690829999999998</v>
      </c>
      <c r="M69" s="79">
        <v>45.270159999999997</v>
      </c>
      <c r="N69" s="79">
        <v>25.136009999999999</v>
      </c>
      <c r="O69" s="276">
        <v>13.817119999999999</v>
      </c>
      <c r="P69" s="278">
        <v>24.585989999999999</v>
      </c>
    </row>
    <row r="70" spans="1:16" x14ac:dyDescent="0.25">
      <c r="A70" s="281" t="s">
        <v>603</v>
      </c>
      <c r="B70" s="78">
        <v>65.526510000000002</v>
      </c>
      <c r="C70" s="79">
        <v>36.886330000000001</v>
      </c>
      <c r="D70" s="79">
        <v>32.152920000000002</v>
      </c>
      <c r="E70" s="79">
        <v>26.16929</v>
      </c>
      <c r="F70" s="276">
        <v>19.42484</v>
      </c>
      <c r="G70" s="78">
        <v>29.742260000000002</v>
      </c>
      <c r="H70" s="79">
        <v>65.533069999999995</v>
      </c>
      <c r="I70" s="79">
        <v>56.158160000000002</v>
      </c>
      <c r="J70" s="276">
        <v>37.722209999999997</v>
      </c>
      <c r="K70" s="78">
        <v>67.993359999999996</v>
      </c>
      <c r="L70" s="79">
        <v>56.94903</v>
      </c>
      <c r="M70" s="79">
        <v>54.836539999999999</v>
      </c>
      <c r="N70" s="79">
        <v>37.656399999999998</v>
      </c>
      <c r="O70" s="276">
        <v>16.847390000000001</v>
      </c>
      <c r="P70" s="278">
        <v>37.1873</v>
      </c>
    </row>
    <row r="71" spans="1:16" x14ac:dyDescent="0.25">
      <c r="A71" s="281" t="s">
        <v>604</v>
      </c>
      <c r="B71" s="78">
        <v>59.51182</v>
      </c>
      <c r="C71" s="79">
        <v>30.190259999999999</v>
      </c>
      <c r="D71" s="79">
        <v>26.958729999999999</v>
      </c>
      <c r="E71" s="79">
        <v>23.429069999999999</v>
      </c>
      <c r="F71" s="276">
        <v>25.608039999999999</v>
      </c>
      <c r="G71" s="78">
        <v>29.02281</v>
      </c>
      <c r="H71" s="79">
        <v>63.242100000000001</v>
      </c>
      <c r="I71" s="79">
        <v>52.751460000000002</v>
      </c>
      <c r="J71" s="276">
        <v>50.40372</v>
      </c>
      <c r="K71" s="78">
        <v>63.43074</v>
      </c>
      <c r="L71" s="79">
        <v>60.291710000000002</v>
      </c>
      <c r="M71" s="79">
        <v>48.997770000000003</v>
      </c>
      <c r="N71" s="79">
        <v>38.349110000000003</v>
      </c>
      <c r="O71" s="276">
        <v>15.79011</v>
      </c>
      <c r="P71" s="278">
        <v>34.09037</v>
      </c>
    </row>
    <row r="72" spans="1:16" x14ac:dyDescent="0.25">
      <c r="A72" s="281" t="s">
        <v>605</v>
      </c>
      <c r="B72" s="78">
        <v>69.931979999999996</v>
      </c>
      <c r="C72" s="79">
        <v>47.190100000000001</v>
      </c>
      <c r="D72" s="79">
        <v>31.870740000000001</v>
      </c>
      <c r="E72" s="79">
        <v>27.273199999999999</v>
      </c>
      <c r="F72" s="276">
        <v>17.38308</v>
      </c>
      <c r="G72" s="78">
        <v>27.892060000000001</v>
      </c>
      <c r="H72" s="79">
        <v>50.487630000000003</v>
      </c>
      <c r="I72" s="79">
        <v>51.145969999999998</v>
      </c>
      <c r="J72" s="276">
        <v>31.903279999999999</v>
      </c>
      <c r="K72" s="78">
        <v>60.466769999999997</v>
      </c>
      <c r="L72" s="79">
        <v>52.668109999999999</v>
      </c>
      <c r="M72" s="79">
        <v>48.701180000000001</v>
      </c>
      <c r="N72" s="79">
        <v>40.895679999999999</v>
      </c>
      <c r="O72" s="276">
        <v>22.07086</v>
      </c>
      <c r="P72" s="278">
        <v>37.359920000000002</v>
      </c>
    </row>
    <row r="73" spans="1:16" x14ac:dyDescent="0.25">
      <c r="A73" s="281" t="s">
        <v>606</v>
      </c>
      <c r="B73" s="78">
        <v>76.084149999999994</v>
      </c>
      <c r="C73" s="79">
        <v>54.696249999999999</v>
      </c>
      <c r="D73" s="79">
        <v>36.781410000000001</v>
      </c>
      <c r="E73" s="79">
        <v>24.340959999999999</v>
      </c>
      <c r="F73" s="276">
        <v>19.622330000000002</v>
      </c>
      <c r="G73" s="78">
        <v>29.210509999999999</v>
      </c>
      <c r="H73" s="79">
        <v>46.771410000000003</v>
      </c>
      <c r="I73" s="79">
        <v>54.927579999999999</v>
      </c>
      <c r="J73" s="276">
        <v>28.67107</v>
      </c>
      <c r="K73" s="78">
        <v>66.162750000000003</v>
      </c>
      <c r="L73" s="79">
        <v>58.6556</v>
      </c>
      <c r="M73" s="79">
        <v>56.551780000000001</v>
      </c>
      <c r="N73" s="79">
        <v>45.564880000000002</v>
      </c>
      <c r="O73" s="276">
        <v>27.35596</v>
      </c>
      <c r="P73" s="278">
        <v>37.469279999999998</v>
      </c>
    </row>
    <row r="74" spans="1:16" x14ac:dyDescent="0.25">
      <c r="A74" s="281" t="s">
        <v>607</v>
      </c>
      <c r="B74" s="78">
        <v>47.505200000000002</v>
      </c>
      <c r="C74" s="79">
        <v>35.723089999999999</v>
      </c>
      <c r="D74" s="79">
        <v>25.291630000000001</v>
      </c>
      <c r="E74" s="79">
        <v>15.90607</v>
      </c>
      <c r="F74" s="276">
        <v>14.58797</v>
      </c>
      <c r="G74" s="78">
        <v>19.934360000000002</v>
      </c>
      <c r="H74" s="79">
        <v>33.963349999999998</v>
      </c>
      <c r="I74" s="79">
        <v>31.683029999999999</v>
      </c>
      <c r="J74" s="276">
        <v>32.925870000000003</v>
      </c>
      <c r="K74" s="78">
        <v>35.319980000000001</v>
      </c>
      <c r="L74" s="79">
        <v>33.849290000000003</v>
      </c>
      <c r="M74" s="79">
        <v>30.683959999999999</v>
      </c>
      <c r="N74" s="79">
        <v>21.118870000000001</v>
      </c>
      <c r="O74" s="276">
        <v>13.855090000000001</v>
      </c>
      <c r="P74" s="278">
        <v>22.660979999999999</v>
      </c>
    </row>
    <row r="75" spans="1:16" x14ac:dyDescent="0.25">
      <c r="A75" s="281" t="s">
        <v>608</v>
      </c>
      <c r="B75" s="78">
        <v>63.622070000000001</v>
      </c>
      <c r="C75" s="79">
        <v>38.037170000000003</v>
      </c>
      <c r="D75" s="79">
        <v>26.03932</v>
      </c>
      <c r="E75" s="79">
        <v>23.341950000000001</v>
      </c>
      <c r="F75" s="276">
        <v>22.710940000000001</v>
      </c>
      <c r="G75" s="78">
        <v>24.53689</v>
      </c>
      <c r="H75" s="79">
        <v>52.454239999999999</v>
      </c>
      <c r="I75" s="79">
        <v>52.308329999999998</v>
      </c>
      <c r="J75" s="276">
        <v>36.971440000000001</v>
      </c>
      <c r="K75" s="78">
        <v>66.555890000000005</v>
      </c>
      <c r="L75" s="79">
        <v>51.673569999999998</v>
      </c>
      <c r="M75" s="79">
        <v>48.976889999999997</v>
      </c>
      <c r="N75" s="79">
        <v>38.500349999999997</v>
      </c>
      <c r="O75" s="276">
        <v>16.918669999999999</v>
      </c>
      <c r="P75" s="278">
        <v>33.164740000000002</v>
      </c>
    </row>
    <row r="76" spans="1:16" x14ac:dyDescent="0.25">
      <c r="A76" s="281" t="s">
        <v>609</v>
      </c>
      <c r="B76" s="78">
        <v>65.080979999999997</v>
      </c>
      <c r="C76" s="79">
        <v>42.430819999999997</v>
      </c>
      <c r="D76" s="79">
        <v>32.872770000000003</v>
      </c>
      <c r="E76" s="79">
        <v>24.342199999999998</v>
      </c>
      <c r="F76" s="276">
        <v>18.359459999999999</v>
      </c>
      <c r="G76" s="78">
        <v>28.166350000000001</v>
      </c>
      <c r="H76" s="79">
        <v>64.826210000000003</v>
      </c>
      <c r="I76" s="79">
        <v>46.198540000000001</v>
      </c>
      <c r="J76" s="276">
        <v>45.228140000000003</v>
      </c>
      <c r="K76" s="78">
        <v>56.717739999999999</v>
      </c>
      <c r="L76" s="79">
        <v>53.615349999999999</v>
      </c>
      <c r="M76" s="79">
        <v>48.695450000000001</v>
      </c>
      <c r="N76" s="79">
        <v>40.304409999999997</v>
      </c>
      <c r="O76" s="276">
        <v>20.959409999999998</v>
      </c>
      <c r="P76" s="278">
        <v>35.416530000000002</v>
      </c>
    </row>
    <row r="77" spans="1:16" x14ac:dyDescent="0.25">
      <c r="A77" s="281" t="s">
        <v>610</v>
      </c>
      <c r="B77" s="78">
        <v>62.350909999999999</v>
      </c>
      <c r="C77" s="79">
        <v>32.222340000000003</v>
      </c>
      <c r="D77" s="79">
        <v>24.07001</v>
      </c>
      <c r="E77" s="79">
        <v>22.522649999999999</v>
      </c>
      <c r="F77" s="276">
        <v>21.738689999999998</v>
      </c>
      <c r="G77" s="78">
        <v>26.651409999999998</v>
      </c>
      <c r="H77" s="79">
        <v>68.662059999999997</v>
      </c>
      <c r="I77" s="79">
        <v>58.492570000000001</v>
      </c>
      <c r="J77" s="276">
        <v>58.318640000000002</v>
      </c>
      <c r="K77" s="78">
        <v>60.005299999999998</v>
      </c>
      <c r="L77" s="79">
        <v>52.710700000000003</v>
      </c>
      <c r="M77" s="79">
        <v>40.13335</v>
      </c>
      <c r="N77" s="79">
        <v>30.521409999999999</v>
      </c>
      <c r="O77" s="276">
        <v>15.867520000000001</v>
      </c>
      <c r="P77" s="278">
        <v>31.510269999999998</v>
      </c>
    </row>
    <row r="78" spans="1:16" x14ac:dyDescent="0.25">
      <c r="A78" s="281" t="s">
        <v>611</v>
      </c>
      <c r="B78" s="78">
        <v>70.271860000000004</v>
      </c>
      <c r="C78" s="79">
        <v>41.57743</v>
      </c>
      <c r="D78" s="79">
        <v>29.132670000000001</v>
      </c>
      <c r="E78" s="79">
        <v>25.143270000000001</v>
      </c>
      <c r="F78" s="276">
        <v>25.26098</v>
      </c>
      <c r="G78" s="78">
        <v>34.293120000000002</v>
      </c>
      <c r="H78" s="79">
        <v>63.418729999999996</v>
      </c>
      <c r="I78" s="79">
        <v>63.881709999999998</v>
      </c>
      <c r="J78" s="276">
        <v>40.646369999999997</v>
      </c>
      <c r="K78" s="78">
        <v>70.013369999999995</v>
      </c>
      <c r="L78" s="79">
        <v>57.7166</v>
      </c>
      <c r="M78" s="79">
        <v>54.497779999999999</v>
      </c>
      <c r="N78" s="79">
        <v>47.331919999999997</v>
      </c>
      <c r="O78" s="276">
        <v>23.165579999999999</v>
      </c>
      <c r="P78" s="278">
        <v>38.256529999999998</v>
      </c>
    </row>
    <row r="79" spans="1:16" x14ac:dyDescent="0.25">
      <c r="A79" s="281" t="s">
        <v>612</v>
      </c>
      <c r="B79" s="78">
        <v>67.990970000000004</v>
      </c>
      <c r="C79" s="79">
        <v>41.8446</v>
      </c>
      <c r="D79" s="79">
        <v>33.951709999999999</v>
      </c>
      <c r="E79" s="79">
        <v>28.35013</v>
      </c>
      <c r="F79" s="276">
        <v>28.817609999999998</v>
      </c>
      <c r="G79" s="78">
        <v>31.696860000000001</v>
      </c>
      <c r="H79" s="79">
        <v>60.704799999999999</v>
      </c>
      <c r="I79" s="79">
        <v>68.517200000000003</v>
      </c>
      <c r="J79" s="276">
        <v>51.294989999999999</v>
      </c>
      <c r="K79" s="78">
        <v>78.382990000000007</v>
      </c>
      <c r="L79" s="79">
        <v>62.39602</v>
      </c>
      <c r="M79" s="79">
        <v>51.134740000000001</v>
      </c>
      <c r="N79" s="79">
        <v>41.170270000000002</v>
      </c>
      <c r="O79" s="276">
        <v>18.4391</v>
      </c>
      <c r="P79" s="278">
        <v>37.997959999999999</v>
      </c>
    </row>
    <row r="80" spans="1:16" x14ac:dyDescent="0.25">
      <c r="A80" s="281" t="s">
        <v>613</v>
      </c>
      <c r="B80" s="78">
        <v>61.348080000000003</v>
      </c>
      <c r="C80" s="79">
        <v>22.11317</v>
      </c>
      <c r="D80" s="79">
        <v>17.736329999999999</v>
      </c>
      <c r="E80" s="79">
        <v>16.595359999999999</v>
      </c>
      <c r="F80" s="276">
        <v>12.22608</v>
      </c>
      <c r="G80" s="78">
        <v>29.290600000000001</v>
      </c>
      <c r="H80" s="79">
        <v>82.875820000000004</v>
      </c>
      <c r="I80" s="79">
        <v>47.216320000000003</v>
      </c>
      <c r="J80" s="276">
        <v>50.877699999999997</v>
      </c>
      <c r="K80" s="78">
        <v>66.027169999999998</v>
      </c>
      <c r="L80" s="79">
        <v>73.383129999999994</v>
      </c>
      <c r="M80" s="79">
        <v>54.661679999999997</v>
      </c>
      <c r="N80" s="79">
        <v>40.17398</v>
      </c>
      <c r="O80" s="276">
        <v>13.349299999999999</v>
      </c>
      <c r="P80" s="278">
        <v>32.303750000000001</v>
      </c>
    </row>
    <row r="81" spans="1:16" x14ac:dyDescent="0.25">
      <c r="A81" s="281" t="s">
        <v>614</v>
      </c>
      <c r="B81" s="78">
        <v>62.17116</v>
      </c>
      <c r="C81" s="79">
        <v>37.394689999999997</v>
      </c>
      <c r="D81" s="79">
        <v>28.29665</v>
      </c>
      <c r="E81" s="79">
        <v>20.449439999999999</v>
      </c>
      <c r="F81" s="276">
        <v>23.624559999999999</v>
      </c>
      <c r="G81" s="78">
        <v>25.736799999999999</v>
      </c>
      <c r="H81" s="79">
        <v>55.214689999999997</v>
      </c>
      <c r="I81" s="79">
        <v>57.395850000000003</v>
      </c>
      <c r="J81" s="276">
        <v>37.352249999999998</v>
      </c>
      <c r="K81" s="78">
        <v>69.722890000000007</v>
      </c>
      <c r="L81" s="79">
        <v>61.469360000000002</v>
      </c>
      <c r="M81" s="79">
        <v>55.469259999999998</v>
      </c>
      <c r="N81" s="79">
        <v>40.121720000000003</v>
      </c>
      <c r="O81" s="276">
        <v>18.008690000000001</v>
      </c>
      <c r="P81" s="278">
        <v>34.789990000000003</v>
      </c>
    </row>
    <row r="82" spans="1:16" x14ac:dyDescent="0.25">
      <c r="A82" s="281" t="s">
        <v>615</v>
      </c>
      <c r="B82" s="78">
        <v>64.126710000000003</v>
      </c>
      <c r="C82" s="79">
        <v>37.659610000000001</v>
      </c>
      <c r="D82" s="79">
        <v>28.371639999999999</v>
      </c>
      <c r="E82" s="79">
        <v>21.00798</v>
      </c>
      <c r="F82" s="276">
        <v>21.783159999999999</v>
      </c>
      <c r="G82" s="78">
        <v>23.855080000000001</v>
      </c>
      <c r="H82" s="79">
        <v>49.144410000000001</v>
      </c>
      <c r="I82" s="79">
        <v>53.498330000000003</v>
      </c>
      <c r="J82" s="276">
        <v>39.036409999999997</v>
      </c>
      <c r="K82" s="78">
        <v>66.001429999999999</v>
      </c>
      <c r="L82" s="79">
        <v>55.952010000000001</v>
      </c>
      <c r="M82" s="79">
        <v>45.643689999999999</v>
      </c>
      <c r="N82" s="79">
        <v>38.797359999999998</v>
      </c>
      <c r="O82" s="276">
        <v>15.345750000000001</v>
      </c>
      <c r="P82" s="278">
        <v>33.13852</v>
      </c>
    </row>
    <row r="83" spans="1:16" x14ac:dyDescent="0.25">
      <c r="A83" s="281" t="s">
        <v>616</v>
      </c>
      <c r="B83" s="78">
        <v>65.413120000000006</v>
      </c>
      <c r="C83" s="79">
        <v>41.662849999999999</v>
      </c>
      <c r="D83" s="79">
        <v>33.989939999999997</v>
      </c>
      <c r="E83" s="79">
        <v>24.867329999999999</v>
      </c>
      <c r="F83" s="276">
        <v>22.45871</v>
      </c>
      <c r="G83" s="78">
        <v>28.238600000000002</v>
      </c>
      <c r="H83" s="79">
        <v>54.567169999999997</v>
      </c>
      <c r="I83" s="79">
        <v>41.013910000000003</v>
      </c>
      <c r="J83" s="276">
        <v>33.203580000000002</v>
      </c>
      <c r="K83" s="78">
        <v>60.452509999999997</v>
      </c>
      <c r="L83" s="79">
        <v>52.864930000000001</v>
      </c>
      <c r="M83" s="79">
        <v>49.950049999999997</v>
      </c>
      <c r="N83" s="79">
        <v>38.939489999999999</v>
      </c>
      <c r="O83" s="276">
        <v>22.933679999999999</v>
      </c>
      <c r="P83" s="278">
        <v>36.00873</v>
      </c>
    </row>
    <row r="84" spans="1:16" x14ac:dyDescent="0.25">
      <c r="A84" s="281" t="s">
        <v>617</v>
      </c>
      <c r="B84" s="78">
        <v>63.68732</v>
      </c>
      <c r="C84" s="79">
        <v>35.077030000000001</v>
      </c>
      <c r="D84" s="79">
        <v>27.31213</v>
      </c>
      <c r="E84" s="79">
        <v>23.940149999999999</v>
      </c>
      <c r="F84" s="276">
        <v>24.558800000000002</v>
      </c>
      <c r="G84" s="78">
        <v>26.081109999999999</v>
      </c>
      <c r="H84" s="79">
        <v>71.211879999999994</v>
      </c>
      <c r="I84" s="79">
        <v>64.850149999999999</v>
      </c>
      <c r="J84" s="276">
        <v>51.428190000000001</v>
      </c>
      <c r="K84" s="78">
        <v>69.88955</v>
      </c>
      <c r="L84" s="79">
        <v>60.142749999999999</v>
      </c>
      <c r="M84" s="79">
        <v>49.384540000000001</v>
      </c>
      <c r="N84" s="79">
        <v>31.668839999999999</v>
      </c>
      <c r="O84" s="276">
        <v>12.994590000000001</v>
      </c>
      <c r="P84" s="278">
        <v>33.937600000000003</v>
      </c>
    </row>
    <row r="85" spans="1:16" x14ac:dyDescent="0.25">
      <c r="A85" s="281" t="s">
        <v>511</v>
      </c>
      <c r="B85" s="78">
        <v>69.614000000000004</v>
      </c>
      <c r="C85" s="79">
        <v>47.468989999999998</v>
      </c>
      <c r="D85" s="79">
        <v>37.671759999999999</v>
      </c>
      <c r="E85" s="79">
        <v>29.0154</v>
      </c>
      <c r="F85" s="276">
        <v>21.4803</v>
      </c>
      <c r="G85" s="78">
        <v>31.311129999999999</v>
      </c>
      <c r="H85" s="79">
        <v>64.071820000000002</v>
      </c>
      <c r="I85" s="79">
        <v>54.73292</v>
      </c>
      <c r="J85" s="276">
        <v>41.449599999999997</v>
      </c>
      <c r="K85" s="78">
        <v>70.781679999999994</v>
      </c>
      <c r="L85" s="79">
        <v>62.836840000000002</v>
      </c>
      <c r="M85" s="79">
        <v>53.522880000000001</v>
      </c>
      <c r="N85" s="79">
        <v>49.287889999999997</v>
      </c>
      <c r="O85" s="276">
        <v>23.148420000000002</v>
      </c>
      <c r="P85" s="278">
        <v>39.372520000000002</v>
      </c>
    </row>
    <row r="86" spans="1:16" x14ac:dyDescent="0.25">
      <c r="A86" s="281" t="s">
        <v>618</v>
      </c>
      <c r="B86" s="78">
        <v>59.403239999999997</v>
      </c>
      <c r="C86" s="79">
        <v>30.733219999999999</v>
      </c>
      <c r="D86" s="79">
        <v>25.969670000000001</v>
      </c>
      <c r="E86" s="79">
        <v>21.587689999999998</v>
      </c>
      <c r="F86" s="276">
        <v>15.48249</v>
      </c>
      <c r="G86" s="78">
        <v>26.753769999999999</v>
      </c>
      <c r="H86" s="79">
        <v>74.221500000000006</v>
      </c>
      <c r="I86" s="79">
        <v>49.722740000000002</v>
      </c>
      <c r="J86" s="276">
        <v>44.73124</v>
      </c>
      <c r="K86" s="78">
        <v>65.268469999999994</v>
      </c>
      <c r="L86" s="79">
        <v>53.519289999999998</v>
      </c>
      <c r="M86" s="79">
        <v>53.219560000000001</v>
      </c>
      <c r="N86" s="79">
        <v>39.095880000000001</v>
      </c>
      <c r="O86" s="276">
        <v>17.427779999999998</v>
      </c>
      <c r="P86" s="278">
        <v>32.079830000000001</v>
      </c>
    </row>
    <row r="87" spans="1:16" x14ac:dyDescent="0.25">
      <c r="A87" s="281" t="s">
        <v>619</v>
      </c>
      <c r="B87" s="78">
        <v>67.007059999999996</v>
      </c>
      <c r="C87" s="79">
        <v>42.540819999999997</v>
      </c>
      <c r="D87" s="79">
        <v>34.1265</v>
      </c>
      <c r="E87" s="79">
        <v>26.427849999999999</v>
      </c>
      <c r="F87" s="276">
        <v>19.713069999999998</v>
      </c>
      <c r="G87" s="78">
        <v>29.37405</v>
      </c>
      <c r="H87" s="79">
        <v>55.45729</v>
      </c>
      <c r="I87" s="79">
        <v>41.409419999999997</v>
      </c>
      <c r="J87" s="276">
        <v>45.079009999999997</v>
      </c>
      <c r="K87" s="78">
        <v>58.300530000000002</v>
      </c>
      <c r="L87" s="79">
        <v>56.536349999999999</v>
      </c>
      <c r="M87" s="79">
        <v>52.767040000000001</v>
      </c>
      <c r="N87" s="79">
        <v>40.47634</v>
      </c>
      <c r="O87" s="276">
        <v>19.993310000000001</v>
      </c>
      <c r="P87" s="278">
        <v>37.639249999999997</v>
      </c>
    </row>
    <row r="88" spans="1:16" x14ac:dyDescent="0.25">
      <c r="A88" s="281" t="s">
        <v>620</v>
      </c>
      <c r="B88" s="78">
        <v>80.194540000000003</v>
      </c>
      <c r="C88" s="79">
        <v>53.538339999999998</v>
      </c>
      <c r="D88" s="79">
        <v>41.27957</v>
      </c>
      <c r="E88" s="79">
        <v>31.550139999999999</v>
      </c>
      <c r="F88" s="276">
        <v>26.49053</v>
      </c>
      <c r="G88" s="78">
        <v>38.041220000000003</v>
      </c>
      <c r="H88" s="79">
        <v>71.514780000000002</v>
      </c>
      <c r="I88" s="79">
        <v>60.112279999999998</v>
      </c>
      <c r="J88" s="276">
        <v>42.436540000000001</v>
      </c>
      <c r="K88" s="78">
        <v>70.678809999999999</v>
      </c>
      <c r="L88" s="79">
        <v>65.354669999999999</v>
      </c>
      <c r="M88" s="79">
        <v>60.787669999999999</v>
      </c>
      <c r="N88" s="79">
        <v>56.171889999999998</v>
      </c>
      <c r="O88" s="276">
        <v>33.345579999999998</v>
      </c>
      <c r="P88" s="278">
        <v>46.039949999999997</v>
      </c>
    </row>
    <row r="89" spans="1:16" x14ac:dyDescent="0.25">
      <c r="A89" s="281" t="s">
        <v>621</v>
      </c>
      <c r="B89" s="78">
        <v>80.145870000000002</v>
      </c>
      <c r="C89" s="79">
        <v>55.146560000000001</v>
      </c>
      <c r="D89" s="79">
        <v>40.855719999999998</v>
      </c>
      <c r="E89" s="79">
        <v>33.002319999999997</v>
      </c>
      <c r="F89" s="276">
        <v>28.520330000000001</v>
      </c>
      <c r="G89" s="78">
        <v>39.842120000000001</v>
      </c>
      <c r="H89" s="79">
        <v>65.122699999999995</v>
      </c>
      <c r="I89" s="79">
        <v>61.308509999999998</v>
      </c>
      <c r="J89" s="276">
        <v>42.456449999999997</v>
      </c>
      <c r="K89" s="78">
        <v>73.979960000000005</v>
      </c>
      <c r="L89" s="79">
        <v>63.050789999999999</v>
      </c>
      <c r="M89" s="79">
        <v>60.069020000000002</v>
      </c>
      <c r="N89" s="79">
        <v>55.497410000000002</v>
      </c>
      <c r="O89" s="276">
        <v>37.802680000000002</v>
      </c>
      <c r="P89" s="278">
        <v>46.001579999999997</v>
      </c>
    </row>
    <row r="90" spans="1:16" x14ac:dyDescent="0.25">
      <c r="A90" s="281" t="s">
        <v>622</v>
      </c>
      <c r="B90" s="78">
        <v>78.142300000000006</v>
      </c>
      <c r="C90" s="79">
        <v>53.426990000000004</v>
      </c>
      <c r="D90" s="79">
        <v>37.687980000000003</v>
      </c>
      <c r="E90" s="79">
        <v>29.324280000000002</v>
      </c>
      <c r="F90" s="276">
        <v>26.10819</v>
      </c>
      <c r="G90" s="78">
        <v>37.714109999999998</v>
      </c>
      <c r="H90" s="79">
        <v>73.913899999999998</v>
      </c>
      <c r="I90" s="79">
        <v>63.155880000000003</v>
      </c>
      <c r="J90" s="276">
        <v>40.356720000000003</v>
      </c>
      <c r="K90" s="78">
        <v>69.915419999999997</v>
      </c>
      <c r="L90" s="79">
        <v>61.420250000000003</v>
      </c>
      <c r="M90" s="79">
        <v>61.46949</v>
      </c>
      <c r="N90" s="79">
        <v>57.147440000000003</v>
      </c>
      <c r="O90" s="276">
        <v>37.755070000000003</v>
      </c>
      <c r="P90" s="278">
        <v>44.629379999999998</v>
      </c>
    </row>
    <row r="91" spans="1:16" x14ac:dyDescent="0.25">
      <c r="A91" s="281" t="s">
        <v>623</v>
      </c>
      <c r="B91" s="78">
        <v>67.888140000000007</v>
      </c>
      <c r="C91" s="79">
        <v>38.812629999999999</v>
      </c>
      <c r="D91" s="79">
        <v>24.968389999999999</v>
      </c>
      <c r="E91" s="79">
        <v>22.035219999999999</v>
      </c>
      <c r="F91" s="276">
        <v>22.010629999999999</v>
      </c>
      <c r="G91" s="78">
        <v>28.423590000000001</v>
      </c>
      <c r="H91" s="79">
        <v>79.03031</v>
      </c>
      <c r="I91" s="79">
        <v>65.097719999999995</v>
      </c>
      <c r="J91" s="276">
        <v>58.992100000000001</v>
      </c>
      <c r="K91" s="78">
        <v>63.890749999999997</v>
      </c>
      <c r="L91" s="79">
        <v>45.00271</v>
      </c>
      <c r="M91" s="79">
        <v>40.468290000000003</v>
      </c>
      <c r="N91" s="79">
        <v>29.796109999999999</v>
      </c>
      <c r="O91" s="276">
        <v>15.058949999999999</v>
      </c>
      <c r="P91" s="278">
        <v>32.86318</v>
      </c>
    </row>
    <row r="92" spans="1:16" x14ac:dyDescent="0.25">
      <c r="A92" s="281" t="s">
        <v>624</v>
      </c>
      <c r="B92" s="78">
        <v>70.232119999999995</v>
      </c>
      <c r="C92" s="79">
        <v>42.69003</v>
      </c>
      <c r="D92" s="79">
        <v>30.094460000000002</v>
      </c>
      <c r="E92" s="79">
        <v>25.63653</v>
      </c>
      <c r="F92" s="276">
        <v>27.23509</v>
      </c>
      <c r="G92" s="78">
        <v>35.136679999999998</v>
      </c>
      <c r="H92" s="79">
        <v>71.55932</v>
      </c>
      <c r="I92" s="79">
        <v>58.106909999999999</v>
      </c>
      <c r="J92" s="276">
        <v>44.108879999999999</v>
      </c>
      <c r="K92" s="78">
        <v>72.839740000000006</v>
      </c>
      <c r="L92" s="79">
        <v>63.169469999999997</v>
      </c>
      <c r="M92" s="79">
        <v>61.086790000000001</v>
      </c>
      <c r="N92" s="79">
        <v>48.158749999999998</v>
      </c>
      <c r="O92" s="276">
        <v>29.09789</v>
      </c>
      <c r="P92" s="278">
        <v>40.508980000000001</v>
      </c>
    </row>
    <row r="93" spans="1:16" x14ac:dyDescent="0.25">
      <c r="A93" s="281" t="s">
        <v>625</v>
      </c>
      <c r="B93" s="78">
        <v>68.114130000000003</v>
      </c>
      <c r="C93" s="79">
        <v>41.902909999999999</v>
      </c>
      <c r="D93" s="79">
        <v>28.823619999999998</v>
      </c>
      <c r="E93" s="79">
        <v>24.92446</v>
      </c>
      <c r="F93" s="276">
        <v>25.10446</v>
      </c>
      <c r="G93" s="78">
        <v>34.67492</v>
      </c>
      <c r="H93" s="79">
        <v>65.455269999999999</v>
      </c>
      <c r="I93" s="79">
        <v>61.580620000000003</v>
      </c>
      <c r="J93" s="276">
        <v>51.256590000000003</v>
      </c>
      <c r="K93" s="78">
        <v>67.491169999999997</v>
      </c>
      <c r="L93" s="79">
        <v>59.856189999999998</v>
      </c>
      <c r="M93" s="79">
        <v>42.974409999999999</v>
      </c>
      <c r="N93" s="79">
        <v>40.347239999999999</v>
      </c>
      <c r="O93" s="276">
        <v>16.496289999999998</v>
      </c>
      <c r="P93" s="278">
        <v>37.569519999999997</v>
      </c>
    </row>
    <row r="94" spans="1:16" x14ac:dyDescent="0.25">
      <c r="A94" s="281" t="s">
        <v>626</v>
      </c>
      <c r="B94" s="78">
        <v>66.507409999999993</v>
      </c>
      <c r="C94" s="79">
        <v>42.070129999999999</v>
      </c>
      <c r="D94" s="79">
        <v>36.119810000000001</v>
      </c>
      <c r="E94" s="79">
        <v>25.569369999999999</v>
      </c>
      <c r="F94" s="276">
        <v>26.142880000000002</v>
      </c>
      <c r="G94" s="78">
        <v>25.468139999999998</v>
      </c>
      <c r="H94" s="79">
        <v>59.982509999999998</v>
      </c>
      <c r="I94" s="79">
        <v>75.595269999999999</v>
      </c>
      <c r="J94" s="276">
        <v>40.0364</v>
      </c>
      <c r="K94" s="78">
        <v>82.736689999999996</v>
      </c>
      <c r="L94" s="79">
        <v>60.334330000000001</v>
      </c>
      <c r="M94" s="79">
        <v>47.330039999999997</v>
      </c>
      <c r="N94" s="79">
        <v>35.275750000000002</v>
      </c>
      <c r="O94" s="276">
        <v>14.620900000000001</v>
      </c>
      <c r="P94" s="278">
        <v>37.00665</v>
      </c>
    </row>
    <row r="95" spans="1:16" x14ac:dyDescent="0.25">
      <c r="A95" s="281" t="s">
        <v>627</v>
      </c>
      <c r="B95" s="78">
        <v>58.80209</v>
      </c>
      <c r="C95" s="79">
        <v>32.938980000000001</v>
      </c>
      <c r="D95" s="79">
        <v>25.915929999999999</v>
      </c>
      <c r="E95" s="79">
        <v>22.771529999999998</v>
      </c>
      <c r="F95" s="276">
        <v>20.678730000000002</v>
      </c>
      <c r="G95" s="78">
        <v>22.795660000000002</v>
      </c>
      <c r="H95" s="79">
        <v>61.492249999999999</v>
      </c>
      <c r="I95" s="79">
        <v>43.179040000000001</v>
      </c>
      <c r="J95" s="276">
        <v>44.56127</v>
      </c>
      <c r="K95" s="78">
        <v>64.072779999999995</v>
      </c>
      <c r="L95" s="79">
        <v>54.096510000000002</v>
      </c>
      <c r="M95" s="79">
        <v>41.338360000000002</v>
      </c>
      <c r="N95" s="79">
        <v>33.130479999999999</v>
      </c>
      <c r="O95" s="276">
        <v>14.233040000000001</v>
      </c>
      <c r="P95" s="278">
        <v>31.284949999999998</v>
      </c>
    </row>
    <row r="96" spans="1:16" x14ac:dyDescent="0.25">
      <c r="A96" s="281" t="s">
        <v>628</v>
      </c>
      <c r="B96" s="78">
        <v>70.471900000000005</v>
      </c>
      <c r="C96" s="79">
        <v>49.238379999999999</v>
      </c>
      <c r="D96" s="79">
        <v>39.302349999999997</v>
      </c>
      <c r="E96" s="79">
        <v>30.855080000000001</v>
      </c>
      <c r="F96" s="276">
        <v>25.070720000000001</v>
      </c>
      <c r="G96" s="78">
        <v>30.803809999999999</v>
      </c>
      <c r="H96" s="79">
        <v>58.368720000000003</v>
      </c>
      <c r="I96" s="79">
        <v>53.570520000000002</v>
      </c>
      <c r="J96" s="276">
        <v>37.58907</v>
      </c>
      <c r="K96" s="78">
        <v>62.009720000000002</v>
      </c>
      <c r="L96" s="79">
        <v>65.562929999999994</v>
      </c>
      <c r="M96" s="79">
        <v>56.487729999999999</v>
      </c>
      <c r="N96" s="79">
        <v>46.152819999999998</v>
      </c>
      <c r="O96" s="276">
        <v>26.969059999999999</v>
      </c>
      <c r="P96" s="278">
        <v>41.866379999999999</v>
      </c>
    </row>
    <row r="97" spans="1:16" x14ac:dyDescent="0.25">
      <c r="A97" s="281" t="s">
        <v>629</v>
      </c>
      <c r="B97" s="78">
        <v>63.511229999999998</v>
      </c>
      <c r="C97" s="79">
        <v>33.47907</v>
      </c>
      <c r="D97" s="79">
        <v>25.93957</v>
      </c>
      <c r="E97" s="79">
        <v>23.165220000000001</v>
      </c>
      <c r="F97" s="276">
        <v>24.83868</v>
      </c>
      <c r="G97" s="78">
        <v>27.651389999999999</v>
      </c>
      <c r="H97" s="79">
        <v>67.676569999999998</v>
      </c>
      <c r="I97" s="79">
        <v>68.706149999999994</v>
      </c>
      <c r="J97" s="276">
        <v>53.328249999999997</v>
      </c>
      <c r="K97" s="78">
        <v>72.143749999999997</v>
      </c>
      <c r="L97" s="79">
        <v>53.63579</v>
      </c>
      <c r="M97" s="79">
        <v>44.856990000000003</v>
      </c>
      <c r="N97" s="79">
        <v>30.196719999999999</v>
      </c>
      <c r="O97" s="276">
        <v>12.70818</v>
      </c>
      <c r="P97" s="278">
        <v>32.718829999999997</v>
      </c>
    </row>
    <row r="98" spans="1:16" x14ac:dyDescent="0.25">
      <c r="A98" s="281" t="s">
        <v>630</v>
      </c>
      <c r="B98" s="78">
        <v>66.972989999999996</v>
      </c>
      <c r="C98" s="79">
        <v>42.91028</v>
      </c>
      <c r="D98" s="79">
        <v>31.149989999999999</v>
      </c>
      <c r="E98" s="79">
        <v>22.640270000000001</v>
      </c>
      <c r="F98" s="276">
        <v>19.176010000000002</v>
      </c>
      <c r="G98" s="78">
        <v>26.842490000000002</v>
      </c>
      <c r="H98" s="79">
        <v>54.859960000000001</v>
      </c>
      <c r="I98" s="79">
        <v>46.521590000000003</v>
      </c>
      <c r="J98" s="276">
        <v>35.77731</v>
      </c>
      <c r="K98" s="78">
        <v>52.235889999999998</v>
      </c>
      <c r="L98" s="79">
        <v>46.079729999999998</v>
      </c>
      <c r="M98" s="79">
        <v>41.737630000000003</v>
      </c>
      <c r="N98" s="79">
        <v>35.179819999999999</v>
      </c>
      <c r="O98" s="276">
        <v>19.29645</v>
      </c>
      <c r="P98" s="278">
        <v>33.335340000000002</v>
      </c>
    </row>
    <row r="99" spans="1:16" x14ac:dyDescent="0.25">
      <c r="A99" s="281" t="s">
        <v>631</v>
      </c>
      <c r="B99" s="78">
        <v>66.375110000000006</v>
      </c>
      <c r="C99" s="79">
        <v>40.907339999999998</v>
      </c>
      <c r="D99" s="79">
        <v>32.349400000000003</v>
      </c>
      <c r="E99" s="79">
        <v>25.417290000000001</v>
      </c>
      <c r="F99" s="276">
        <v>20.411259999999999</v>
      </c>
      <c r="G99" s="78">
        <v>28.745640000000002</v>
      </c>
      <c r="H99" s="79">
        <v>68.414190000000005</v>
      </c>
      <c r="I99" s="79">
        <v>46.804209999999998</v>
      </c>
      <c r="J99" s="276">
        <v>62.761279999999999</v>
      </c>
      <c r="K99" s="78">
        <v>71.945760000000007</v>
      </c>
      <c r="L99" s="79">
        <v>54.30706</v>
      </c>
      <c r="M99" s="79">
        <v>41.31664</v>
      </c>
      <c r="N99" s="79">
        <v>37.742739999999998</v>
      </c>
      <c r="O99" s="276">
        <v>11.74507</v>
      </c>
      <c r="P99" s="278">
        <v>36.561979999999998</v>
      </c>
    </row>
    <row r="100" spans="1:16" x14ac:dyDescent="0.25">
      <c r="A100" s="281" t="s">
        <v>632</v>
      </c>
      <c r="B100" s="78">
        <v>69.1404</v>
      </c>
      <c r="C100" s="79">
        <v>42.906619999999997</v>
      </c>
      <c r="D100" s="79">
        <v>38.062519999999999</v>
      </c>
      <c r="E100" s="79">
        <v>25.631460000000001</v>
      </c>
      <c r="F100" s="276">
        <v>20.362680000000001</v>
      </c>
      <c r="G100" s="78">
        <v>29.951160000000002</v>
      </c>
      <c r="H100" s="79">
        <v>66.507130000000004</v>
      </c>
      <c r="I100" s="79">
        <v>45.200090000000003</v>
      </c>
      <c r="J100" s="276">
        <v>50.678609999999999</v>
      </c>
      <c r="K100" s="78">
        <v>64.179680000000005</v>
      </c>
      <c r="L100" s="79">
        <v>56.671460000000003</v>
      </c>
      <c r="M100" s="79">
        <v>45.306730000000002</v>
      </c>
      <c r="N100" s="79">
        <v>35.969990000000003</v>
      </c>
      <c r="O100" s="276">
        <v>18.272739999999999</v>
      </c>
      <c r="P100" s="278">
        <v>36.919559999999997</v>
      </c>
    </row>
    <row r="101" spans="1:16" x14ac:dyDescent="0.25">
      <c r="A101" s="281" t="s">
        <v>633</v>
      </c>
      <c r="B101" s="78">
        <v>63.07349</v>
      </c>
      <c r="C101" s="79">
        <v>41.035609999999998</v>
      </c>
      <c r="D101" s="79">
        <v>32.518419999999999</v>
      </c>
      <c r="E101" s="79">
        <v>25.936419999999998</v>
      </c>
      <c r="F101" s="276">
        <v>20.103010000000001</v>
      </c>
      <c r="G101" s="78">
        <v>29.389589999999998</v>
      </c>
      <c r="H101" s="79">
        <v>63.188879999999997</v>
      </c>
      <c r="I101" s="79">
        <v>53.630960000000002</v>
      </c>
      <c r="J101" s="276">
        <v>42.881720000000001</v>
      </c>
      <c r="K101" s="78">
        <v>66.359059999999999</v>
      </c>
      <c r="L101" s="79">
        <v>55.186369999999997</v>
      </c>
      <c r="M101" s="79">
        <v>47.544910000000002</v>
      </c>
      <c r="N101" s="79">
        <v>36.520890000000001</v>
      </c>
      <c r="O101" s="276">
        <v>15.70025</v>
      </c>
      <c r="P101" s="278">
        <v>36.072229999999998</v>
      </c>
    </row>
    <row r="102" spans="1:16" x14ac:dyDescent="0.25">
      <c r="A102" s="281" t="s">
        <v>634</v>
      </c>
      <c r="B102" s="78">
        <v>76.248239999999996</v>
      </c>
      <c r="C102" s="79">
        <v>55.797220000000003</v>
      </c>
      <c r="D102" s="79">
        <v>34.488309999999998</v>
      </c>
      <c r="E102" s="79">
        <v>32.095889999999997</v>
      </c>
      <c r="F102" s="276">
        <v>24.682359999999999</v>
      </c>
      <c r="G102" s="78">
        <v>48.090670000000003</v>
      </c>
      <c r="H102" s="79">
        <v>71.763369999999995</v>
      </c>
      <c r="I102" s="79">
        <v>69.435370000000006</v>
      </c>
      <c r="J102" s="276">
        <v>35.580579999999998</v>
      </c>
      <c r="K102" s="78">
        <v>78.092579999999998</v>
      </c>
      <c r="L102" s="79">
        <v>58.682090000000002</v>
      </c>
      <c r="M102" s="79">
        <v>60.467529999999996</v>
      </c>
      <c r="N102" s="79">
        <v>52.084020000000002</v>
      </c>
      <c r="O102" s="276">
        <v>29.666869999999999</v>
      </c>
      <c r="P102" s="278">
        <v>42.460059999999999</v>
      </c>
    </row>
    <row r="103" spans="1:16" x14ac:dyDescent="0.25">
      <c r="A103" s="281" t="s">
        <v>529</v>
      </c>
      <c r="B103" s="78">
        <v>66.939089999999993</v>
      </c>
      <c r="C103" s="79">
        <v>48.061810000000001</v>
      </c>
      <c r="D103" s="79">
        <v>37.219099999999997</v>
      </c>
      <c r="E103" s="79">
        <v>27.765309999999999</v>
      </c>
      <c r="F103" s="276">
        <v>20.7988</v>
      </c>
      <c r="G103" s="78">
        <v>28.497250000000001</v>
      </c>
      <c r="H103" s="79">
        <v>57.101210000000002</v>
      </c>
      <c r="I103" s="79">
        <v>50.075009999999999</v>
      </c>
      <c r="J103" s="276">
        <v>44.324719999999999</v>
      </c>
      <c r="K103" s="78">
        <v>66.493600000000001</v>
      </c>
      <c r="L103" s="79">
        <v>54.296460000000003</v>
      </c>
      <c r="M103" s="79">
        <v>56.923259999999999</v>
      </c>
      <c r="N103" s="79">
        <v>44.066789999999997</v>
      </c>
      <c r="O103" s="276">
        <v>23.24493</v>
      </c>
      <c r="P103" s="278">
        <v>39.427190000000003</v>
      </c>
    </row>
    <row r="104" spans="1:16" x14ac:dyDescent="0.25">
      <c r="A104" s="281" t="s">
        <v>635</v>
      </c>
      <c r="B104" s="78">
        <v>68.224620000000002</v>
      </c>
      <c r="C104" s="79">
        <v>40.746960000000001</v>
      </c>
      <c r="D104" s="79">
        <v>30.076319999999999</v>
      </c>
      <c r="E104" s="79">
        <v>24.462879999999998</v>
      </c>
      <c r="F104" s="276">
        <v>23.297419999999999</v>
      </c>
      <c r="G104" s="78">
        <v>27.95853</v>
      </c>
      <c r="H104" s="79">
        <v>49.157449999999997</v>
      </c>
      <c r="I104" s="79">
        <v>48.774990000000003</v>
      </c>
      <c r="J104" s="276">
        <v>35.507469999999998</v>
      </c>
      <c r="K104" s="78">
        <v>68.719110000000001</v>
      </c>
      <c r="L104" s="79">
        <v>64.161510000000007</v>
      </c>
      <c r="M104" s="79">
        <v>57.103490000000001</v>
      </c>
      <c r="N104" s="79">
        <v>49.354149999999997</v>
      </c>
      <c r="O104" s="276">
        <v>25.740030000000001</v>
      </c>
      <c r="P104" s="278">
        <v>36.649569999999997</v>
      </c>
    </row>
    <row r="105" spans="1:16" x14ac:dyDescent="0.25">
      <c r="A105" s="281" t="s">
        <v>636</v>
      </c>
      <c r="B105" s="78">
        <v>63.982170000000004</v>
      </c>
      <c r="C105" s="79">
        <v>37.594079999999998</v>
      </c>
      <c r="D105" s="79">
        <v>31.604790000000001</v>
      </c>
      <c r="E105" s="79">
        <v>25.26981</v>
      </c>
      <c r="F105" s="276">
        <v>20.48959</v>
      </c>
      <c r="G105" s="78">
        <v>30.218419999999998</v>
      </c>
      <c r="H105" s="79">
        <v>68.083699999999993</v>
      </c>
      <c r="I105" s="79">
        <v>41.275709999999997</v>
      </c>
      <c r="J105" s="276">
        <v>51.486960000000003</v>
      </c>
      <c r="K105" s="78">
        <v>66.973600000000005</v>
      </c>
      <c r="L105" s="79">
        <v>54.580559999999998</v>
      </c>
      <c r="M105" s="79">
        <v>50.090069999999997</v>
      </c>
      <c r="N105" s="79">
        <v>34.376460000000002</v>
      </c>
      <c r="O105" s="276">
        <v>14.910729999999999</v>
      </c>
      <c r="P105" s="278">
        <v>35.149940000000001</v>
      </c>
    </row>
    <row r="106" spans="1:16" x14ac:dyDescent="0.25">
      <c r="A106" s="281" t="s">
        <v>637</v>
      </c>
      <c r="B106" s="78">
        <v>61.259729999999998</v>
      </c>
      <c r="C106" s="79">
        <v>34.9831</v>
      </c>
      <c r="D106" s="79">
        <v>33.983829999999998</v>
      </c>
      <c r="E106" s="79">
        <v>25.626609999999999</v>
      </c>
      <c r="F106" s="276">
        <v>17.709409999999998</v>
      </c>
      <c r="G106" s="78">
        <v>24.044350000000001</v>
      </c>
      <c r="H106" s="79">
        <v>60.657609999999998</v>
      </c>
      <c r="I106" s="79">
        <v>44.246850000000002</v>
      </c>
      <c r="J106" s="276">
        <v>27.562190000000001</v>
      </c>
      <c r="K106" s="78">
        <v>59.750920000000001</v>
      </c>
      <c r="L106" s="79">
        <v>50.303559999999997</v>
      </c>
      <c r="M106" s="79">
        <v>39.455170000000003</v>
      </c>
      <c r="N106" s="79">
        <v>29.738150000000001</v>
      </c>
      <c r="O106" s="276">
        <v>13.167020000000001</v>
      </c>
      <c r="P106" s="278">
        <v>32.775790000000001</v>
      </c>
    </row>
    <row r="107" spans="1:16" ht="15.75" thickBot="1" x14ac:dyDescent="0.3">
      <c r="A107" s="282" t="s">
        <v>638</v>
      </c>
      <c r="B107" s="80">
        <v>58.794269999999997</v>
      </c>
      <c r="C107" s="81">
        <v>40.208739999999999</v>
      </c>
      <c r="D107" s="81">
        <v>28.497479999999999</v>
      </c>
      <c r="E107" s="81">
        <v>25.156410000000001</v>
      </c>
      <c r="F107" s="277">
        <v>28.125160000000001</v>
      </c>
      <c r="G107" s="80">
        <v>28.977080000000001</v>
      </c>
      <c r="H107" s="81">
        <v>66.578280000000007</v>
      </c>
      <c r="I107" s="81">
        <v>67.186869999999999</v>
      </c>
      <c r="J107" s="277">
        <v>41.800240000000002</v>
      </c>
      <c r="K107" s="80">
        <v>72.530429999999996</v>
      </c>
      <c r="L107" s="81">
        <v>59.571710000000003</v>
      </c>
      <c r="M107" s="81">
        <v>52.608020000000003</v>
      </c>
      <c r="N107" s="81">
        <v>40.333109999999998</v>
      </c>
      <c r="O107" s="277">
        <v>17.31157</v>
      </c>
      <c r="P107" s="279">
        <v>34.654409999999999</v>
      </c>
    </row>
    <row r="109" spans="1:16" x14ac:dyDescent="0.25">
      <c r="A109" s="63" t="s">
        <v>648</v>
      </c>
    </row>
    <row r="110" spans="1:16" x14ac:dyDescent="0.25">
      <c r="A110" s="63" t="s">
        <v>649</v>
      </c>
    </row>
    <row r="117" spans="7:7" x14ac:dyDescent="0.25">
      <c r="G117" s="280"/>
    </row>
  </sheetData>
  <mergeCells count="5">
    <mergeCell ref="A5:A6"/>
    <mergeCell ref="B5:F5"/>
    <mergeCell ref="G5:J5"/>
    <mergeCell ref="K5:O5"/>
    <mergeCell ref="P5:P6"/>
  </mergeCells>
  <hyperlinks>
    <hyperlink ref="A2" location="'Appendix Table Menu'!A1" display="'Appendix Table Menu'!A1" xr:uid="{D29C95EB-85CF-4E2E-AEE8-423E18224B6F}"/>
  </hyperlinks>
  <pageMargins left="0.7" right="0.7" top="0.75" bottom="0.75" header="0.3" footer="0.3"/>
  <pageSetup orientation="portrait" horizontalDpi="4294967293"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E704-DED9-473C-8CD3-0E9EF3842CDF}">
  <sheetPr>
    <tabColor rgb="FFC65911"/>
  </sheetPr>
  <dimension ref="A1:R109"/>
  <sheetViews>
    <sheetView zoomScaleNormal="100" workbookViewId="0">
      <selection activeCell="A2" sqref="A2"/>
    </sheetView>
  </sheetViews>
  <sheetFormatPr defaultColWidth="9.140625" defaultRowHeight="15" x14ac:dyDescent="0.25"/>
  <cols>
    <col min="1" max="1" width="35.5703125" customWidth="1"/>
    <col min="2" max="8" width="10.28515625" customWidth="1"/>
    <col min="9" max="15" width="10" customWidth="1"/>
  </cols>
  <sheetData>
    <row r="1" spans="1:18" ht="21" x14ac:dyDescent="0.35">
      <c r="A1" s="388" t="s">
        <v>651</v>
      </c>
      <c r="B1" s="388"/>
      <c r="C1" s="388"/>
      <c r="D1" s="388"/>
      <c r="E1" s="388"/>
      <c r="F1" s="388"/>
      <c r="G1" s="388"/>
      <c r="H1" s="388"/>
      <c r="I1" s="388"/>
      <c r="J1" s="388"/>
      <c r="K1" s="388"/>
      <c r="L1" s="388"/>
      <c r="M1" s="388"/>
      <c r="N1" s="388"/>
      <c r="O1" s="388"/>
      <c r="P1" s="388"/>
      <c r="Q1" s="388"/>
      <c r="R1" s="388"/>
    </row>
    <row r="2" spans="1:18" x14ac:dyDescent="0.25">
      <c r="A2" s="370" t="s">
        <v>71</v>
      </c>
    </row>
    <row r="3" spans="1:18" x14ac:dyDescent="0.25">
      <c r="A3" s="47"/>
    </row>
    <row r="4" spans="1:18" ht="15.75" thickBot="1" x14ac:dyDescent="0.3">
      <c r="A4" s="47"/>
    </row>
    <row r="5" spans="1:18" ht="33" customHeight="1" x14ac:dyDescent="0.25">
      <c r="A5" s="726" t="s">
        <v>191</v>
      </c>
      <c r="B5" s="745" t="s">
        <v>652</v>
      </c>
      <c r="C5" s="746"/>
      <c r="D5" s="747"/>
      <c r="E5" s="747"/>
      <c r="F5" s="747"/>
      <c r="G5" s="747"/>
      <c r="H5" s="748"/>
      <c r="I5" s="749" t="s">
        <v>653</v>
      </c>
      <c r="J5" s="746"/>
      <c r="K5" s="747"/>
      <c r="L5" s="747"/>
      <c r="M5" s="747"/>
      <c r="N5" s="747"/>
      <c r="O5" s="750"/>
    </row>
    <row r="6" spans="1:18" ht="15.75" thickBot="1" x14ac:dyDescent="0.3">
      <c r="A6" s="744"/>
      <c r="B6" s="380">
        <v>2015</v>
      </c>
      <c r="C6" s="381">
        <v>2016</v>
      </c>
      <c r="D6" s="382">
        <v>2017</v>
      </c>
      <c r="E6" s="382">
        <v>2018</v>
      </c>
      <c r="F6" s="382">
        <v>2019</v>
      </c>
      <c r="G6" s="383">
        <v>2020</v>
      </c>
      <c r="H6" s="384">
        <v>2021</v>
      </c>
      <c r="I6" s="385">
        <v>2015</v>
      </c>
      <c r="J6" s="381">
        <v>2016</v>
      </c>
      <c r="K6" s="382">
        <v>2017</v>
      </c>
      <c r="L6" s="382">
        <v>2018</v>
      </c>
      <c r="M6" s="382">
        <v>2019</v>
      </c>
      <c r="N6" s="383">
        <v>2020</v>
      </c>
      <c r="O6" s="291">
        <v>2021</v>
      </c>
    </row>
    <row r="7" spans="1:18" x14ac:dyDescent="0.25">
      <c r="A7" s="102" t="s">
        <v>316</v>
      </c>
      <c r="B7" s="148">
        <v>4.7024246877296099</v>
      </c>
      <c r="C7" s="149">
        <v>3.7192982456140355</v>
      </c>
      <c r="D7" s="150">
        <v>3.247631935047361</v>
      </c>
      <c r="E7" s="150">
        <v>3.6041939711664481</v>
      </c>
      <c r="F7" s="150">
        <v>3.5420619860847569</v>
      </c>
      <c r="G7" s="150">
        <v>1.1606597434331094</v>
      </c>
      <c r="H7" s="151">
        <v>10.990338164251208</v>
      </c>
      <c r="I7" s="152">
        <v>4.8226055326076001</v>
      </c>
      <c r="J7" s="149">
        <v>5.4525864249365155</v>
      </c>
      <c r="K7" s="150">
        <v>6.2864269781498088</v>
      </c>
      <c r="L7" s="150">
        <v>6.4900482917362456</v>
      </c>
      <c r="M7" s="150">
        <v>3.9754185208730664</v>
      </c>
      <c r="N7" s="150">
        <v>5.6960013043655486</v>
      </c>
      <c r="O7" s="153">
        <v>18.931061611081972</v>
      </c>
    </row>
    <row r="8" spans="1:18" x14ac:dyDescent="0.25">
      <c r="A8" s="107" t="s">
        <v>546</v>
      </c>
      <c r="B8" s="154">
        <v>3.9855072463768111</v>
      </c>
      <c r="C8" s="155">
        <v>1.9744483159117305</v>
      </c>
      <c r="D8" s="156">
        <v>1.9362186788154898</v>
      </c>
      <c r="E8" s="156">
        <v>2.3463687150837989</v>
      </c>
      <c r="F8" s="156">
        <v>3.2751091703056767</v>
      </c>
      <c r="G8" s="156">
        <v>4.0169133192388999</v>
      </c>
      <c r="H8" s="157">
        <v>10.569105691056912</v>
      </c>
      <c r="I8" s="158">
        <v>3.065760230095437</v>
      </c>
      <c r="J8" s="155">
        <v>2.5512145620599989</v>
      </c>
      <c r="K8" s="156">
        <v>6.3345547876370274</v>
      </c>
      <c r="L8" s="156">
        <v>5.3341379009509406</v>
      </c>
      <c r="M8" s="156">
        <v>5.4622631742416399</v>
      </c>
      <c r="N8" s="156">
        <v>6.6845987211958198</v>
      </c>
      <c r="O8" s="159">
        <v>14.525835362823825</v>
      </c>
    </row>
    <row r="9" spans="1:18" x14ac:dyDescent="0.25">
      <c r="A9" s="107" t="s">
        <v>654</v>
      </c>
      <c r="B9" s="154">
        <v>2.1062271062271063</v>
      </c>
      <c r="C9" s="155">
        <v>3.2286995515695067</v>
      </c>
      <c r="D9" s="156">
        <v>1.8245004344048652</v>
      </c>
      <c r="E9" s="156">
        <v>2.5597269624573378</v>
      </c>
      <c r="F9" s="156">
        <v>2.5790349417637271</v>
      </c>
      <c r="G9" s="156">
        <v>3.1630170316301705</v>
      </c>
      <c r="H9" s="157">
        <v>8.1761006289308167</v>
      </c>
      <c r="I9" s="158">
        <v>0.29573463930935956</v>
      </c>
      <c r="J9" s="155">
        <v>1.3617997705392328</v>
      </c>
      <c r="K9" s="156">
        <v>2.8297244094488185</v>
      </c>
      <c r="L9" s="156">
        <v>6.1811704022759297</v>
      </c>
      <c r="M9" s="156">
        <v>1.6246074950295224</v>
      </c>
      <c r="N9" s="156">
        <v>4.5647856576139718</v>
      </c>
      <c r="O9" s="159">
        <v>16.546331991743095</v>
      </c>
    </row>
    <row r="10" spans="1:18" x14ac:dyDescent="0.25">
      <c r="A10" s="107" t="s">
        <v>548</v>
      </c>
      <c r="B10" s="154">
        <v>2.465166130760986</v>
      </c>
      <c r="C10" s="155">
        <v>2.7196652719665275</v>
      </c>
      <c r="D10" s="156">
        <v>2.2403258655804481</v>
      </c>
      <c r="E10" s="156">
        <v>3.3864541832669319</v>
      </c>
      <c r="F10" s="156">
        <v>4.5279383429672446</v>
      </c>
      <c r="G10" s="156">
        <v>6.2672811059907838</v>
      </c>
      <c r="H10" s="157">
        <v>16.912402428447528</v>
      </c>
      <c r="I10" s="158">
        <v>2.0051405130300091</v>
      </c>
      <c r="J10" s="155">
        <v>1.9228950779003342</v>
      </c>
      <c r="K10" s="156">
        <v>3.8600072037459481</v>
      </c>
      <c r="L10" s="156">
        <v>3.3482037296845686</v>
      </c>
      <c r="M10" s="156">
        <v>6.2282962940365971</v>
      </c>
      <c r="N10" s="156">
        <v>9.1546093723825344</v>
      </c>
      <c r="O10" s="159">
        <v>19.534771551346136</v>
      </c>
    </row>
    <row r="11" spans="1:18" x14ac:dyDescent="0.25">
      <c r="A11" s="107" t="s">
        <v>655</v>
      </c>
      <c r="B11" s="154">
        <v>2.1630615640599005</v>
      </c>
      <c r="C11" s="155">
        <v>2.6872964169381111</v>
      </c>
      <c r="D11" s="156">
        <v>2.9341792228390164</v>
      </c>
      <c r="E11" s="156">
        <v>3.2357473035439135</v>
      </c>
      <c r="F11" s="156">
        <v>3.5820895522388061</v>
      </c>
      <c r="G11" s="156">
        <v>5.2593659942363109</v>
      </c>
      <c r="H11" s="157">
        <v>14.784394250513348</v>
      </c>
      <c r="I11" s="158">
        <v>0.19691999717131498</v>
      </c>
      <c r="J11" s="155">
        <v>2.1710922782081838</v>
      </c>
      <c r="K11" s="156">
        <v>3.084615711613671</v>
      </c>
      <c r="L11" s="156">
        <v>6.1067954659092667</v>
      </c>
      <c r="M11" s="156">
        <v>2.9323176774644875</v>
      </c>
      <c r="N11" s="156">
        <v>6.6070417217292805</v>
      </c>
      <c r="O11" s="159">
        <v>19.877456514328468</v>
      </c>
    </row>
    <row r="12" spans="1:18" x14ac:dyDescent="0.25">
      <c r="A12" s="107" t="s">
        <v>656</v>
      </c>
      <c r="B12" s="154">
        <v>5.2158273381294968</v>
      </c>
      <c r="C12" s="155">
        <v>5.8974358974358969</v>
      </c>
      <c r="D12" s="156">
        <v>5.6497175141242941</v>
      </c>
      <c r="E12" s="156">
        <v>5.9587471352177239</v>
      </c>
      <c r="F12" s="156">
        <v>5.3352559480894008</v>
      </c>
      <c r="G12" s="156">
        <v>4.5859000684462696</v>
      </c>
      <c r="H12" s="157">
        <v>18.848167539267017</v>
      </c>
      <c r="I12" s="158">
        <v>6.173708920187793</v>
      </c>
      <c r="J12" s="155">
        <v>6.4415211143046642</v>
      </c>
      <c r="K12" s="156">
        <v>8.0685866212468973</v>
      </c>
      <c r="L12" s="156">
        <v>9.4550049973091408</v>
      </c>
      <c r="M12" s="156">
        <v>5.7355710767420724</v>
      </c>
      <c r="N12" s="156">
        <v>6.2290848397784551</v>
      </c>
      <c r="O12" s="159">
        <v>23.229382037622578</v>
      </c>
    </row>
    <row r="13" spans="1:18" x14ac:dyDescent="0.25">
      <c r="A13" s="107" t="s">
        <v>657</v>
      </c>
      <c r="B13" s="154">
        <v>1.9459459459459458</v>
      </c>
      <c r="C13" s="155">
        <v>2.1208907741251326</v>
      </c>
      <c r="D13" s="156">
        <v>2.6998961578400831</v>
      </c>
      <c r="E13" s="156">
        <v>3.1344792719919106</v>
      </c>
      <c r="F13" s="156">
        <v>4.3137254901960782</v>
      </c>
      <c r="G13" s="156">
        <v>6.2969924812030076</v>
      </c>
      <c r="H13" s="157">
        <v>12.29000884173298</v>
      </c>
      <c r="I13" s="158">
        <v>3.5602559827227545</v>
      </c>
      <c r="J13" s="155">
        <v>3.4125584604768839</v>
      </c>
      <c r="K13" s="156">
        <v>2.6764333004648542</v>
      </c>
      <c r="L13" s="156">
        <v>7.1759175686506707</v>
      </c>
      <c r="M13" s="156">
        <v>3.9843965801831178</v>
      </c>
      <c r="N13" s="156">
        <v>7.1619704165397851</v>
      </c>
      <c r="O13" s="159">
        <v>15.760866279315827</v>
      </c>
    </row>
    <row r="14" spans="1:18" x14ac:dyDescent="0.25">
      <c r="A14" s="107" t="s">
        <v>658</v>
      </c>
      <c r="B14" s="154">
        <v>4.9099836333878883</v>
      </c>
      <c r="C14" s="155">
        <v>2.886115444617785</v>
      </c>
      <c r="D14" s="156">
        <v>1.4404852160727823</v>
      </c>
      <c r="E14" s="156">
        <v>3.4379671150971598</v>
      </c>
      <c r="F14" s="156">
        <v>4.2630057803468207</v>
      </c>
      <c r="G14" s="156">
        <v>0.13860013860013859</v>
      </c>
      <c r="H14" s="157">
        <v>18.06228373702422</v>
      </c>
      <c r="I14" s="158">
        <v>8.3011842458930847</v>
      </c>
      <c r="J14" s="155">
        <v>6.8469902076360736</v>
      </c>
      <c r="K14" s="156">
        <v>4.705737679718804</v>
      </c>
      <c r="L14" s="156">
        <v>4.6948862246146321</v>
      </c>
      <c r="M14" s="156">
        <v>4.4672126039212747</v>
      </c>
      <c r="N14" s="156">
        <v>7.2449977927051892</v>
      </c>
      <c r="O14" s="159">
        <v>44.694207336576355</v>
      </c>
    </row>
    <row r="15" spans="1:18" x14ac:dyDescent="0.25">
      <c r="A15" s="107" t="s">
        <v>553</v>
      </c>
      <c r="B15" s="154">
        <v>2.4295432458697768</v>
      </c>
      <c r="C15" s="155">
        <v>2.3719165085388996</v>
      </c>
      <c r="D15" s="156">
        <v>3.1510658016682109</v>
      </c>
      <c r="E15" s="156">
        <v>4.6720575022461821</v>
      </c>
      <c r="F15" s="156">
        <v>5.407725321888412</v>
      </c>
      <c r="G15" s="156">
        <v>7.4104234527687298</v>
      </c>
      <c r="H15" s="157">
        <v>13.419257012888552</v>
      </c>
      <c r="I15" s="158">
        <v>3.8033821043364604</v>
      </c>
      <c r="J15" s="155">
        <v>2.3788587513593105</v>
      </c>
      <c r="K15" s="156">
        <v>4.8108149315172923</v>
      </c>
      <c r="L15" s="156">
        <v>5.7619853465288928</v>
      </c>
      <c r="M15" s="156">
        <v>5.1477667641691962</v>
      </c>
      <c r="N15" s="156">
        <v>7.6776168342475426</v>
      </c>
      <c r="O15" s="159">
        <v>22.154687183640412</v>
      </c>
    </row>
    <row r="16" spans="1:18" x14ac:dyDescent="0.25">
      <c r="A16" s="107" t="s">
        <v>659</v>
      </c>
      <c r="B16" s="154">
        <v>1.6326530612244898</v>
      </c>
      <c r="C16" s="155">
        <v>0.60240963855421692</v>
      </c>
      <c r="D16" s="156">
        <v>0.73186959414504327</v>
      </c>
      <c r="E16" s="156">
        <v>1.3870541611624834</v>
      </c>
      <c r="F16" s="156">
        <v>2.0195439739413681</v>
      </c>
      <c r="G16" s="156">
        <v>1.0217113665389528</v>
      </c>
      <c r="H16" s="157">
        <v>10.11378002528445</v>
      </c>
      <c r="I16" s="158">
        <v>-0.33117892985943542</v>
      </c>
      <c r="J16" s="155">
        <v>2.5441074669310932</v>
      </c>
      <c r="K16" s="156">
        <v>2.5754988250062034</v>
      </c>
      <c r="L16" s="156">
        <v>3.6972344558203072</v>
      </c>
      <c r="M16" s="156">
        <v>1.0140825743151682</v>
      </c>
      <c r="N16" s="156">
        <v>3.9785906653399037</v>
      </c>
      <c r="O16" s="159">
        <v>13.524689220880177</v>
      </c>
    </row>
    <row r="17" spans="1:15" x14ac:dyDescent="0.25">
      <c r="A17" s="107" t="s">
        <v>555</v>
      </c>
      <c r="B17" s="154">
        <v>2.1139705882352944</v>
      </c>
      <c r="C17" s="155">
        <v>3.6003600360036003</v>
      </c>
      <c r="D17" s="156">
        <v>0.4344048653344918</v>
      </c>
      <c r="E17" s="156">
        <v>0.17301038062283738</v>
      </c>
      <c r="F17" s="156">
        <v>0</v>
      </c>
      <c r="G17" s="156">
        <v>1.3816925734024179</v>
      </c>
      <c r="H17" s="157">
        <v>7.5809199318568998</v>
      </c>
      <c r="I17" s="158">
        <v>2.6573175948298786</v>
      </c>
      <c r="J17" s="155">
        <v>1.4189908272378668</v>
      </c>
      <c r="K17" s="156">
        <v>3.4301069895786491</v>
      </c>
      <c r="L17" s="156">
        <v>3.7114376050115681</v>
      </c>
      <c r="M17" s="156">
        <v>-1.8317520949467658</v>
      </c>
      <c r="N17" s="156">
        <v>2.563480681626455</v>
      </c>
      <c r="O17" s="159">
        <v>9.0810482917450628</v>
      </c>
    </row>
    <row r="18" spans="1:15" x14ac:dyDescent="0.25">
      <c r="A18" s="107" t="s">
        <v>660</v>
      </c>
      <c r="B18" s="154">
        <v>2.5201612903225805</v>
      </c>
      <c r="C18" s="155">
        <v>1.671583087512291</v>
      </c>
      <c r="D18" s="156">
        <v>2.3210831721470022</v>
      </c>
      <c r="E18" s="156">
        <v>3.3081285444234401</v>
      </c>
      <c r="F18" s="156">
        <v>3.7511436413540711</v>
      </c>
      <c r="G18" s="156">
        <v>4.1446208112874778</v>
      </c>
      <c r="H18" s="157">
        <v>9.2294665537679919</v>
      </c>
      <c r="I18" s="158">
        <v>3.1105907520633682</v>
      </c>
      <c r="J18" s="155">
        <v>2.1027546085371838</v>
      </c>
      <c r="K18" s="156">
        <v>4.6454314546577882</v>
      </c>
      <c r="L18" s="156">
        <v>5.1969010148454773</v>
      </c>
      <c r="M18" s="156">
        <v>5.2937471548213697</v>
      </c>
      <c r="N18" s="156">
        <v>7.7460200890741975</v>
      </c>
      <c r="O18" s="159">
        <v>15.529855381554139</v>
      </c>
    </row>
    <row r="19" spans="1:15" x14ac:dyDescent="0.25">
      <c r="A19" s="107" t="s">
        <v>557</v>
      </c>
      <c r="B19" s="154">
        <v>5.6352459016393439</v>
      </c>
      <c r="C19" s="155">
        <v>6.7895247332686717</v>
      </c>
      <c r="D19" s="156">
        <v>7.1752951861943695</v>
      </c>
      <c r="E19" s="156">
        <v>7.8813559322033901</v>
      </c>
      <c r="F19" s="156">
        <v>7.148468185388845</v>
      </c>
      <c r="G19" s="156">
        <v>8.064516129032258</v>
      </c>
      <c r="H19" s="157">
        <v>21.370420624151969</v>
      </c>
      <c r="I19" s="158">
        <v>6.3579560497749545</v>
      </c>
      <c r="J19" s="155">
        <v>8.1744723858267321</v>
      </c>
      <c r="K19" s="156">
        <v>9.3885196708334107</v>
      </c>
      <c r="L19" s="156">
        <v>14.854317871042388</v>
      </c>
      <c r="M19" s="156">
        <v>11.093486702322515</v>
      </c>
      <c r="N19" s="156">
        <v>13.122932899826223</v>
      </c>
      <c r="O19" s="159">
        <v>45.566956217571267</v>
      </c>
    </row>
    <row r="20" spans="1:15" x14ac:dyDescent="0.25">
      <c r="A20" s="107" t="s">
        <v>661</v>
      </c>
      <c r="B20" s="154">
        <v>3.6740461610927935</v>
      </c>
      <c r="C20" s="155">
        <v>3.9981826442526125</v>
      </c>
      <c r="D20" s="156">
        <v>3.0581039755351682</v>
      </c>
      <c r="E20" s="156">
        <v>2.9249682068673168</v>
      </c>
      <c r="F20" s="156">
        <v>3.1301482701812189</v>
      </c>
      <c r="G20" s="156">
        <v>-2.7156549520766773</v>
      </c>
      <c r="H20" s="157">
        <v>6.2807881773399021</v>
      </c>
      <c r="I20" s="158">
        <v>4.646352771481558</v>
      </c>
      <c r="J20" s="155">
        <v>5.4711171387150213</v>
      </c>
      <c r="K20" s="156">
        <v>6.1387561930143502</v>
      </c>
      <c r="L20" s="156">
        <v>5.8582447252930878</v>
      </c>
      <c r="M20" s="156">
        <v>1.4699162540294439</v>
      </c>
      <c r="N20" s="156">
        <v>5.5623673324012914</v>
      </c>
      <c r="O20" s="159">
        <v>16.248761409094701</v>
      </c>
    </row>
    <row r="21" spans="1:15" x14ac:dyDescent="0.25">
      <c r="A21" s="107" t="s">
        <v>662</v>
      </c>
      <c r="B21" s="154">
        <v>5.4958183990442055</v>
      </c>
      <c r="C21" s="155">
        <v>3.6240090600226504</v>
      </c>
      <c r="D21" s="156">
        <v>3.3879781420765025</v>
      </c>
      <c r="E21" s="156">
        <v>3.5940803382663846</v>
      </c>
      <c r="F21" s="156">
        <v>3.3673469387755102</v>
      </c>
      <c r="G21" s="156">
        <v>4.5409674234945703</v>
      </c>
      <c r="H21" s="157">
        <v>8.7818696883852692</v>
      </c>
      <c r="I21" s="158">
        <v>2.5295097132284923</v>
      </c>
      <c r="J21" s="155">
        <v>3.4473051687923606</v>
      </c>
      <c r="K21" s="156">
        <v>7.5726177268889678</v>
      </c>
      <c r="L21" s="156">
        <v>6.6730664452689199</v>
      </c>
      <c r="M21" s="156">
        <v>5.1818071263529122</v>
      </c>
      <c r="N21" s="156">
        <v>6.5642668023262534</v>
      </c>
      <c r="O21" s="159">
        <v>21.749296126116839</v>
      </c>
    </row>
    <row r="22" spans="1:15" x14ac:dyDescent="0.25">
      <c r="A22" s="107" t="s">
        <v>663</v>
      </c>
      <c r="B22" s="154">
        <v>4.5567522783761394</v>
      </c>
      <c r="C22" s="155">
        <v>4.9128367670364499</v>
      </c>
      <c r="D22" s="156">
        <v>4.2296072507552873</v>
      </c>
      <c r="E22" s="156">
        <v>3.4782608695652173</v>
      </c>
      <c r="F22" s="156">
        <v>3.2913165266106446</v>
      </c>
      <c r="G22" s="156">
        <v>2.1694915254237288</v>
      </c>
      <c r="H22" s="157">
        <v>14.996682149966823</v>
      </c>
      <c r="I22" s="158">
        <v>6.002179562410932</v>
      </c>
      <c r="J22" s="155">
        <v>5.7093273582004302</v>
      </c>
      <c r="K22" s="156">
        <v>6.0547370171027204</v>
      </c>
      <c r="L22" s="156">
        <v>5.8764054190686315</v>
      </c>
      <c r="M22" s="156">
        <v>2.6113381303485239</v>
      </c>
      <c r="N22" s="156">
        <v>4.3369417400432146</v>
      </c>
      <c r="O22" s="159">
        <v>20.745317134895554</v>
      </c>
    </row>
    <row r="23" spans="1:15" x14ac:dyDescent="0.25">
      <c r="A23" s="107" t="s">
        <v>664</v>
      </c>
      <c r="B23" s="154">
        <v>5.1912568306010929</v>
      </c>
      <c r="C23" s="155">
        <v>5.108225108225108</v>
      </c>
      <c r="D23" s="156">
        <v>4.6128500823723231</v>
      </c>
      <c r="E23" s="156">
        <v>4.5669291338582676</v>
      </c>
      <c r="F23" s="156">
        <v>4.8945783132530121</v>
      </c>
      <c r="G23" s="156">
        <v>2.8715003589375447</v>
      </c>
      <c r="H23" s="157">
        <v>15.003489183531055</v>
      </c>
      <c r="I23" s="158">
        <v>6.1858125204655732</v>
      </c>
      <c r="J23" s="155">
        <v>6.5044433853830839</v>
      </c>
      <c r="K23" s="156">
        <v>8.2082166396428651</v>
      </c>
      <c r="L23" s="156">
        <v>9.1360655418685646</v>
      </c>
      <c r="M23" s="156">
        <v>5.283804446187931</v>
      </c>
      <c r="N23" s="156">
        <v>8.4545685494114657</v>
      </c>
      <c r="O23" s="159">
        <v>23.817480519074909</v>
      </c>
    </row>
    <row r="24" spans="1:15" x14ac:dyDescent="0.25">
      <c r="A24" s="107" t="s">
        <v>665</v>
      </c>
      <c r="B24" s="154">
        <v>3.1228313671061763</v>
      </c>
      <c r="C24" s="155">
        <v>2.9609690444145356</v>
      </c>
      <c r="D24" s="156">
        <v>2.0915032679738559</v>
      </c>
      <c r="E24" s="156">
        <v>1.9846350832266324</v>
      </c>
      <c r="F24" s="156">
        <v>2.6365348399246704</v>
      </c>
      <c r="G24" s="156">
        <v>-0.91743119266055051</v>
      </c>
      <c r="H24" s="157">
        <v>5.3703703703703702</v>
      </c>
      <c r="I24" s="158">
        <v>2.6643205359546194</v>
      </c>
      <c r="J24" s="155">
        <v>4.1751028117246642</v>
      </c>
      <c r="K24" s="156">
        <v>5.4013367014979634</v>
      </c>
      <c r="L24" s="156">
        <v>4.3767991616072734</v>
      </c>
      <c r="M24" s="156">
        <v>1.6907793005570972</v>
      </c>
      <c r="N24" s="156">
        <v>2.9887183589128297</v>
      </c>
      <c r="O24" s="159">
        <v>13.995388536062455</v>
      </c>
    </row>
    <row r="25" spans="1:15" x14ac:dyDescent="0.25">
      <c r="A25" s="107" t="s">
        <v>666</v>
      </c>
      <c r="B25" s="154">
        <v>4.1884816753926701</v>
      </c>
      <c r="C25" s="155">
        <v>3.5175879396984926</v>
      </c>
      <c r="D25" s="156">
        <v>3.8834951456310676</v>
      </c>
      <c r="E25" s="156">
        <v>4.4859813084112146</v>
      </c>
      <c r="F25" s="156">
        <v>5.2772808586762077</v>
      </c>
      <c r="G25" s="156">
        <v>4.6728971962616823</v>
      </c>
      <c r="H25" s="157">
        <v>8.9285714285714288</v>
      </c>
      <c r="I25" s="158">
        <v>4.1569103168110129</v>
      </c>
      <c r="J25" s="155">
        <v>4.4765103397841308</v>
      </c>
      <c r="K25" s="156">
        <v>7.1843829596935711</v>
      </c>
      <c r="L25" s="156">
        <v>6.4403971507697513</v>
      </c>
      <c r="M25" s="156">
        <v>5.3576399343290024</v>
      </c>
      <c r="N25" s="156">
        <v>7.4377224199288259</v>
      </c>
      <c r="O25" s="159">
        <v>17.850080801389183</v>
      </c>
    </row>
    <row r="26" spans="1:15" x14ac:dyDescent="0.25">
      <c r="A26" s="107" t="s">
        <v>667</v>
      </c>
      <c r="B26" s="154">
        <v>4.154002026342452</v>
      </c>
      <c r="C26" s="155">
        <v>3.0155642023346303</v>
      </c>
      <c r="D26" s="156">
        <v>9.442870632672333E-2</v>
      </c>
      <c r="E26" s="156">
        <v>2.9245283018867925</v>
      </c>
      <c r="F26" s="156">
        <v>2.841429880843263</v>
      </c>
      <c r="G26" s="156">
        <v>3.4759358288770055</v>
      </c>
      <c r="H26" s="157">
        <v>8.4409991386735577</v>
      </c>
      <c r="I26" s="158">
        <v>3.9035855460499822</v>
      </c>
      <c r="J26" s="155">
        <v>3.9166989630871689</v>
      </c>
      <c r="K26" s="156">
        <v>6.506069947102028</v>
      </c>
      <c r="L26" s="156">
        <v>5.8342206627457429</v>
      </c>
      <c r="M26" s="156">
        <v>5.1405497748097533</v>
      </c>
      <c r="N26" s="156">
        <v>7.6385588594181488</v>
      </c>
      <c r="O26" s="159">
        <v>17.584902508293357</v>
      </c>
    </row>
    <row r="27" spans="1:15" x14ac:dyDescent="0.25">
      <c r="A27" s="107" t="s">
        <v>568</v>
      </c>
      <c r="B27" s="154">
        <v>5.3554939981532783</v>
      </c>
      <c r="C27" s="155">
        <v>6.9237510955302364</v>
      </c>
      <c r="D27" s="156">
        <v>6.3114754098360661</v>
      </c>
      <c r="E27" s="156">
        <v>5.3970701619121053</v>
      </c>
      <c r="F27" s="156">
        <v>5.4133138258961235</v>
      </c>
      <c r="G27" s="156">
        <v>5.4129077029840396</v>
      </c>
      <c r="H27" s="157">
        <v>13.956550362080316</v>
      </c>
      <c r="I27" s="158">
        <v>5.3782433638138203</v>
      </c>
      <c r="J27" s="155">
        <v>7.7267569797826976</v>
      </c>
      <c r="K27" s="156">
        <v>9.4502294035507681</v>
      </c>
      <c r="L27" s="156">
        <v>8.128688437943115</v>
      </c>
      <c r="M27" s="156">
        <v>6.3326557374838615</v>
      </c>
      <c r="N27" s="156">
        <v>9.5725726170019847</v>
      </c>
      <c r="O27" s="159">
        <v>27.579163001712885</v>
      </c>
    </row>
    <row r="28" spans="1:15" x14ac:dyDescent="0.25">
      <c r="A28" s="107" t="s">
        <v>569</v>
      </c>
      <c r="B28" s="154">
        <v>2.1627188465499483</v>
      </c>
      <c r="C28" s="155">
        <v>2.620967741935484</v>
      </c>
      <c r="D28" s="156">
        <v>2.7504911591355601</v>
      </c>
      <c r="E28" s="156">
        <v>3.6328871892925432</v>
      </c>
      <c r="F28" s="156">
        <v>4.1512915129151295</v>
      </c>
      <c r="G28" s="156">
        <v>4.9601417183348095</v>
      </c>
      <c r="H28" s="157">
        <v>13.164556962025317</v>
      </c>
      <c r="I28" s="158">
        <v>1.5763488631248017</v>
      </c>
      <c r="J28" s="155">
        <v>3.9254862357326044</v>
      </c>
      <c r="K28" s="156">
        <v>3.7618321891472433</v>
      </c>
      <c r="L28" s="156">
        <v>3.7177526394157239</v>
      </c>
      <c r="M28" s="156">
        <v>4.6141054040184226</v>
      </c>
      <c r="N28" s="156">
        <v>5.6096470529793097</v>
      </c>
      <c r="O28" s="159">
        <v>17.022777784310726</v>
      </c>
    </row>
    <row r="29" spans="1:15" x14ac:dyDescent="0.25">
      <c r="A29" s="107" t="s">
        <v>570</v>
      </c>
      <c r="B29" s="154">
        <v>4.479166666666667</v>
      </c>
      <c r="C29" s="155">
        <v>3.589232303090728</v>
      </c>
      <c r="D29" s="156">
        <v>4.4273339749759382</v>
      </c>
      <c r="E29" s="156">
        <v>4.7926267281105996</v>
      </c>
      <c r="F29" s="156">
        <v>3.8698328935795954</v>
      </c>
      <c r="G29" s="156">
        <v>4.5723962743437765</v>
      </c>
      <c r="H29" s="157">
        <v>8.8259109311740893</v>
      </c>
      <c r="I29" s="158">
        <v>6.1089319439491794</v>
      </c>
      <c r="J29" s="155">
        <v>5.2954538382549714</v>
      </c>
      <c r="K29" s="156">
        <v>7.9985105854817551</v>
      </c>
      <c r="L29" s="156">
        <v>8.2587685454256885</v>
      </c>
      <c r="M29" s="156">
        <v>6.0328180448695266</v>
      </c>
      <c r="N29" s="156">
        <v>7.4449826461726225</v>
      </c>
      <c r="O29" s="159">
        <v>16.845781122430871</v>
      </c>
    </row>
    <row r="30" spans="1:15" x14ac:dyDescent="0.25">
      <c r="A30" s="107" t="s">
        <v>668</v>
      </c>
      <c r="B30" s="154">
        <v>4.5493562231759652</v>
      </c>
      <c r="C30" s="155">
        <v>5.0082101806239736</v>
      </c>
      <c r="D30" s="156">
        <v>4.1438623924941362</v>
      </c>
      <c r="E30" s="156">
        <v>3.3783783783783785</v>
      </c>
      <c r="F30" s="156">
        <v>3.4858387799564272</v>
      </c>
      <c r="G30" s="156">
        <v>2.0350877192982457</v>
      </c>
      <c r="H30" s="157">
        <v>13.617606602475929</v>
      </c>
      <c r="I30" s="158">
        <v>10.501122002378763</v>
      </c>
      <c r="J30" s="155">
        <v>10.547189819724284</v>
      </c>
      <c r="K30" s="156">
        <v>9.4022792241428927</v>
      </c>
      <c r="L30" s="156">
        <v>7.9361669479821995</v>
      </c>
      <c r="M30" s="156">
        <v>3.6649512382360463</v>
      </c>
      <c r="N30" s="156">
        <v>4.5196301230311109</v>
      </c>
      <c r="O30" s="159">
        <v>22.457311015726042</v>
      </c>
    </row>
    <row r="31" spans="1:15" x14ac:dyDescent="0.25">
      <c r="A31" s="107" t="s">
        <v>572</v>
      </c>
      <c r="B31" s="154">
        <v>3.0525030525030523</v>
      </c>
      <c r="C31" s="155">
        <v>3.4360189573459716</v>
      </c>
      <c r="D31" s="156">
        <v>3.5509736540664374</v>
      </c>
      <c r="E31" s="156">
        <v>3.7610619469026552</v>
      </c>
      <c r="F31" s="156">
        <v>4.4776119402985071</v>
      </c>
      <c r="G31" s="156">
        <v>5.1020408163265305</v>
      </c>
      <c r="H31" s="157">
        <v>10.485436893203884</v>
      </c>
      <c r="I31" s="158">
        <v>-0.5842850096748492</v>
      </c>
      <c r="J31" s="155">
        <v>5.2971033851085751</v>
      </c>
      <c r="K31" s="156">
        <v>5.962995179587546</v>
      </c>
      <c r="L31" s="156">
        <v>7.8549745606909234</v>
      </c>
      <c r="M31" s="156">
        <v>5.7511634728972254</v>
      </c>
      <c r="N31" s="156">
        <v>9.6472616860966376</v>
      </c>
      <c r="O31" s="159">
        <v>17.241355732873856</v>
      </c>
    </row>
    <row r="32" spans="1:15" x14ac:dyDescent="0.25">
      <c r="A32" s="107" t="s">
        <v>669</v>
      </c>
      <c r="B32" s="154">
        <v>6.8138195777351251</v>
      </c>
      <c r="C32" s="155">
        <v>6.6486972147349501</v>
      </c>
      <c r="D32" s="156">
        <v>5.3917438921651222</v>
      </c>
      <c r="E32" s="156">
        <v>6.3149480415667467</v>
      </c>
      <c r="F32" s="156">
        <v>4.8120300751879705</v>
      </c>
      <c r="G32" s="156">
        <v>5.1649928263988523</v>
      </c>
      <c r="H32" s="157">
        <v>14.870395634379264</v>
      </c>
      <c r="I32" s="158">
        <v>6.4590617335490261</v>
      </c>
      <c r="J32" s="155">
        <v>8.0977415046015473</v>
      </c>
      <c r="K32" s="156">
        <v>10.198841414336082</v>
      </c>
      <c r="L32" s="156">
        <v>7.4464418897718794</v>
      </c>
      <c r="M32" s="156">
        <v>5.752254753652605</v>
      </c>
      <c r="N32" s="156">
        <v>4.8816701975483001</v>
      </c>
      <c r="O32" s="159">
        <v>25.173506206515544</v>
      </c>
    </row>
    <row r="33" spans="1:15" x14ac:dyDescent="0.25">
      <c r="A33" s="107" t="s">
        <v>670</v>
      </c>
      <c r="B33" s="154">
        <v>9.8859315589353614</v>
      </c>
      <c r="C33" s="155">
        <v>4.2906574394463668</v>
      </c>
      <c r="D33" s="156">
        <v>3.5169210351692106</v>
      </c>
      <c r="E33" s="156">
        <v>3.7820512820512819</v>
      </c>
      <c r="F33" s="156">
        <v>3.4589252625077207</v>
      </c>
      <c r="G33" s="156">
        <v>0.35820895522388058</v>
      </c>
      <c r="H33" s="157">
        <v>11.06484235574063</v>
      </c>
      <c r="I33" s="158">
        <v>13.505062689872227</v>
      </c>
      <c r="J33" s="155">
        <v>10.764080192442593</v>
      </c>
      <c r="K33" s="156">
        <v>8.2431830042619811</v>
      </c>
      <c r="L33" s="156">
        <v>7.70859124478004</v>
      </c>
      <c r="M33" s="156">
        <v>2.2768336950870656</v>
      </c>
      <c r="N33" s="156">
        <v>5.3030009459875318</v>
      </c>
      <c r="O33" s="159">
        <v>22.047844072742386</v>
      </c>
    </row>
    <row r="34" spans="1:15" x14ac:dyDescent="0.25">
      <c r="A34" s="107" t="s">
        <v>671</v>
      </c>
      <c r="B34" s="154">
        <v>0.6923837784371909</v>
      </c>
      <c r="C34" s="155">
        <v>1.4734774066797642</v>
      </c>
      <c r="D34" s="156">
        <v>1.5488867376573088</v>
      </c>
      <c r="E34" s="156">
        <v>1.4299332697807436</v>
      </c>
      <c r="F34" s="156">
        <v>1.8796992481203008</v>
      </c>
      <c r="G34" s="156">
        <v>1.9372693726937271</v>
      </c>
      <c r="H34" s="157">
        <v>4.7963800904977383</v>
      </c>
      <c r="I34" s="158">
        <v>4.4120967988037476</v>
      </c>
      <c r="J34" s="155">
        <v>5.2719875609385412</v>
      </c>
      <c r="K34" s="156">
        <v>5.1612222573892375</v>
      </c>
      <c r="L34" s="156">
        <v>4.7400046465457164</v>
      </c>
      <c r="M34" s="156">
        <v>3.0897587780102338</v>
      </c>
      <c r="N34" s="156">
        <v>3.7252926736236756</v>
      </c>
      <c r="O34" s="159">
        <v>12.402881496567851</v>
      </c>
    </row>
    <row r="35" spans="1:15" x14ac:dyDescent="0.25">
      <c r="A35" s="107" t="s">
        <v>672</v>
      </c>
      <c r="B35" s="154">
        <v>3.125</v>
      </c>
      <c r="C35" s="155">
        <v>3.4213098729227758</v>
      </c>
      <c r="D35" s="156">
        <v>3.7807183364839321</v>
      </c>
      <c r="E35" s="156">
        <v>3.7340619307832426</v>
      </c>
      <c r="F35" s="156">
        <v>3.2484635645302897</v>
      </c>
      <c r="G35" s="156">
        <v>4.4217687074829932</v>
      </c>
      <c r="H35" s="157">
        <v>10.504885993485342</v>
      </c>
      <c r="I35" s="158">
        <v>5.2119228118538938</v>
      </c>
      <c r="J35" s="155">
        <v>7.8433561852869147</v>
      </c>
      <c r="K35" s="156">
        <v>8.3075648812810599</v>
      </c>
      <c r="L35" s="156">
        <v>8.8505952229218181</v>
      </c>
      <c r="M35" s="156">
        <v>4.8172173953771571</v>
      </c>
      <c r="N35" s="156">
        <v>5.4102059966933282</v>
      </c>
      <c r="O35" s="159">
        <v>17.872698947636156</v>
      </c>
    </row>
    <row r="36" spans="1:15" x14ac:dyDescent="0.25">
      <c r="A36" s="107" t="s">
        <v>578</v>
      </c>
      <c r="B36" s="154">
        <v>0.30769230769230771</v>
      </c>
      <c r="C36" s="155">
        <v>0.61349693251533743</v>
      </c>
      <c r="D36" s="156">
        <v>0.3048780487804878</v>
      </c>
      <c r="E36" s="156">
        <v>1.5197568389057752</v>
      </c>
      <c r="F36" s="156">
        <v>2.8942115768463075</v>
      </c>
      <c r="G36" s="156">
        <v>5.6256062075654709</v>
      </c>
      <c r="H36" s="157">
        <v>9.7337006427915505</v>
      </c>
      <c r="I36" s="158">
        <v>0.13596473157265873</v>
      </c>
      <c r="J36" s="155">
        <v>0.98996050032916405</v>
      </c>
      <c r="K36" s="156">
        <v>3.9585081850997774</v>
      </c>
      <c r="L36" s="156">
        <v>1.2744844451760058</v>
      </c>
      <c r="M36" s="156">
        <v>5.6335957030191866</v>
      </c>
      <c r="N36" s="156">
        <v>4.1110443561977048</v>
      </c>
      <c r="O36" s="159">
        <v>19.700627036461011</v>
      </c>
    </row>
    <row r="37" spans="1:15" x14ac:dyDescent="0.25">
      <c r="A37" s="107" t="s">
        <v>673</v>
      </c>
      <c r="B37" s="154">
        <v>11.858076563958916</v>
      </c>
      <c r="C37" s="155">
        <v>6.67779632721202</v>
      </c>
      <c r="D37" s="156">
        <v>3.755868544600939</v>
      </c>
      <c r="E37" s="156">
        <v>3.9215686274509802</v>
      </c>
      <c r="F37" s="156">
        <v>3.483309143686502</v>
      </c>
      <c r="G37" s="156">
        <v>4.4179523141654977</v>
      </c>
      <c r="H37" s="157">
        <v>22.229684351914038</v>
      </c>
      <c r="I37" s="158">
        <v>11.63074094463359</v>
      </c>
      <c r="J37" s="155">
        <v>7.8655558747486349</v>
      </c>
      <c r="K37" s="156">
        <v>3.2678171939916907</v>
      </c>
      <c r="L37" s="156">
        <v>3.1059531485063401</v>
      </c>
      <c r="M37" s="156">
        <v>1.8692991378879087</v>
      </c>
      <c r="N37" s="156">
        <v>3.9224914061221146</v>
      </c>
      <c r="O37" s="159">
        <v>28.428202957333284</v>
      </c>
    </row>
    <row r="38" spans="1:15" x14ac:dyDescent="0.25">
      <c r="A38" s="107" t="s">
        <v>579</v>
      </c>
      <c r="B38" s="154">
        <v>2.9565217391304346</v>
      </c>
      <c r="C38" s="155">
        <v>3.9695945945945943</v>
      </c>
      <c r="D38" s="156">
        <v>5.2802599512591391</v>
      </c>
      <c r="E38" s="156">
        <v>5.5555555555555554</v>
      </c>
      <c r="F38" s="156">
        <v>5.8479532163742682</v>
      </c>
      <c r="G38" s="156">
        <v>5.7320441988950277</v>
      </c>
      <c r="H38" s="157">
        <v>18.549967341606795</v>
      </c>
      <c r="I38" s="158">
        <v>4.5496921504599044</v>
      </c>
      <c r="J38" s="155">
        <v>5.5285607335809752</v>
      </c>
      <c r="K38" s="156">
        <v>8.3635706378075501</v>
      </c>
      <c r="L38" s="156">
        <v>8.1196260435170586</v>
      </c>
      <c r="M38" s="156">
        <v>3.773825042617033</v>
      </c>
      <c r="N38" s="156">
        <v>7.3672004786840644</v>
      </c>
      <c r="O38" s="159">
        <v>22.829480709187454</v>
      </c>
    </row>
    <row r="39" spans="1:15" x14ac:dyDescent="0.25">
      <c r="A39" s="107" t="s">
        <v>674</v>
      </c>
      <c r="B39" s="154">
        <v>8.2969432314410483</v>
      </c>
      <c r="C39" s="155">
        <v>8.2661290322580641</v>
      </c>
      <c r="D39" s="156">
        <v>5.8659217877094969</v>
      </c>
      <c r="E39" s="156">
        <v>4.9252418645558489</v>
      </c>
      <c r="F39" s="156">
        <v>4.526404023470243</v>
      </c>
      <c r="G39" s="156">
        <v>4.5709703287890937</v>
      </c>
      <c r="H39" s="157">
        <v>10.736196319018406</v>
      </c>
      <c r="I39" s="158">
        <v>7.3196670461595099</v>
      </c>
      <c r="J39" s="155">
        <v>8.3360859843480029</v>
      </c>
      <c r="K39" s="156">
        <v>9.1534884811811406</v>
      </c>
      <c r="L39" s="156">
        <v>8.470761396233307</v>
      </c>
      <c r="M39" s="156">
        <v>5.9041138629306626</v>
      </c>
      <c r="N39" s="156">
        <v>8.2941701855047256</v>
      </c>
      <c r="O39" s="159">
        <v>16.945324846925118</v>
      </c>
    </row>
    <row r="40" spans="1:15" x14ac:dyDescent="0.25">
      <c r="A40" s="107" t="s">
        <v>675</v>
      </c>
      <c r="B40" s="154">
        <v>2.0920502092050208</v>
      </c>
      <c r="C40" s="155">
        <v>2.8688524590163933</v>
      </c>
      <c r="D40" s="156">
        <v>3.5856573705179287</v>
      </c>
      <c r="E40" s="156">
        <v>3.6538461538461542</v>
      </c>
      <c r="F40" s="156">
        <v>5.1948051948051948</v>
      </c>
      <c r="G40" s="156">
        <v>6.0846560846560847</v>
      </c>
      <c r="H40" s="157">
        <v>13.96508728179551</v>
      </c>
      <c r="I40" s="158">
        <v>1.8823852706787578</v>
      </c>
      <c r="J40" s="155">
        <v>2.9415731228432036</v>
      </c>
      <c r="K40" s="156">
        <v>4.9898661405793643</v>
      </c>
      <c r="L40" s="156">
        <v>5.0206256697837608</v>
      </c>
      <c r="M40" s="156">
        <v>7.0122590475125453</v>
      </c>
      <c r="N40" s="156">
        <v>8.4781629014244562</v>
      </c>
      <c r="O40" s="159">
        <v>19.028008573561642</v>
      </c>
    </row>
    <row r="41" spans="1:15" x14ac:dyDescent="0.25">
      <c r="A41" s="107" t="s">
        <v>676</v>
      </c>
      <c r="B41" s="154">
        <v>5.0592034445640479</v>
      </c>
      <c r="C41" s="155">
        <v>4.2008196721311473</v>
      </c>
      <c r="D41" s="156">
        <v>2.7531956735496559</v>
      </c>
      <c r="E41" s="156">
        <v>3.8277511961722488</v>
      </c>
      <c r="F41" s="156">
        <v>3.5023041474654377</v>
      </c>
      <c r="G41" s="156">
        <v>2.404274265360641</v>
      </c>
      <c r="H41" s="157">
        <v>12.869565217391305</v>
      </c>
      <c r="I41" s="158">
        <v>4.5793927327028374</v>
      </c>
      <c r="J41" s="155">
        <v>4.6473596211816108</v>
      </c>
      <c r="K41" s="156">
        <v>7.2474838769869505</v>
      </c>
      <c r="L41" s="156">
        <v>7.0980790874442024</v>
      </c>
      <c r="M41" s="156">
        <v>5.4701540273533089</v>
      </c>
      <c r="N41" s="156">
        <v>5.4627370001877225</v>
      </c>
      <c r="O41" s="159">
        <v>15.114878002026453</v>
      </c>
    </row>
    <row r="42" spans="1:15" x14ac:dyDescent="0.25">
      <c r="A42" s="107" t="s">
        <v>677</v>
      </c>
      <c r="B42" s="154">
        <v>1.6227180527383367</v>
      </c>
      <c r="C42" s="155">
        <v>2.3952095808383236</v>
      </c>
      <c r="D42" s="156">
        <v>1.364522417153996</v>
      </c>
      <c r="E42" s="156">
        <v>3.5576923076923075</v>
      </c>
      <c r="F42" s="156">
        <v>3.6211699164345403</v>
      </c>
      <c r="G42" s="156">
        <v>2.5985663082437274</v>
      </c>
      <c r="H42" s="157">
        <v>11.703056768558952</v>
      </c>
      <c r="I42" s="158">
        <v>0.12713994263918868</v>
      </c>
      <c r="J42" s="155">
        <v>2.1480037798251828</v>
      </c>
      <c r="K42" s="156">
        <v>4.1154737882826362</v>
      </c>
      <c r="L42" s="156">
        <v>3.2847424684159376</v>
      </c>
      <c r="M42" s="156">
        <v>3.1544706704661545</v>
      </c>
      <c r="N42" s="156">
        <v>5.1903240434281779</v>
      </c>
      <c r="O42" s="159">
        <v>14.769467086192801</v>
      </c>
    </row>
    <row r="43" spans="1:15" x14ac:dyDescent="0.25">
      <c r="A43" s="107" t="s">
        <v>678</v>
      </c>
      <c r="B43" s="154">
        <v>2.2834645669291338</v>
      </c>
      <c r="C43" s="155">
        <v>1.6936104695919936</v>
      </c>
      <c r="D43" s="156">
        <v>1.8168054504163513</v>
      </c>
      <c r="E43" s="156">
        <v>2.0817843866171004</v>
      </c>
      <c r="F43" s="156">
        <v>2.0393299344501092</v>
      </c>
      <c r="G43" s="156">
        <v>3.5688793718772307</v>
      </c>
      <c r="H43" s="157">
        <v>9.303928325292901</v>
      </c>
      <c r="I43" s="158">
        <v>-0.78447215723183883</v>
      </c>
      <c r="J43" s="155">
        <v>0.44836226955432251</v>
      </c>
      <c r="K43" s="156">
        <v>2.9873219233613386</v>
      </c>
      <c r="L43" s="156">
        <v>1.6363306053947437</v>
      </c>
      <c r="M43" s="156">
        <v>0.67582808091211255</v>
      </c>
      <c r="N43" s="156">
        <v>5.0072075042589796</v>
      </c>
      <c r="O43" s="159">
        <v>17.298835767539973</v>
      </c>
    </row>
    <row r="44" spans="1:15" x14ac:dyDescent="0.25">
      <c r="A44" s="107" t="s">
        <v>679</v>
      </c>
      <c r="B44" s="154">
        <v>3.9056143205858422</v>
      </c>
      <c r="C44" s="155">
        <v>0.31323414252153486</v>
      </c>
      <c r="D44" s="156">
        <v>1.5612802498048399</v>
      </c>
      <c r="E44" s="156">
        <v>2.8439661798616447</v>
      </c>
      <c r="F44" s="156">
        <v>1.7189835575485799</v>
      </c>
      <c r="G44" s="156">
        <v>0.29390154298310062</v>
      </c>
      <c r="H44" s="157">
        <v>9.0842490842490839</v>
      </c>
      <c r="I44" s="158">
        <v>8.1978770232472833</v>
      </c>
      <c r="J44" s="155">
        <v>4.0688650509866244</v>
      </c>
      <c r="K44" s="156">
        <v>3.280632813454412</v>
      </c>
      <c r="L44" s="156">
        <v>4.425803717083701</v>
      </c>
      <c r="M44" s="156">
        <v>3.0819186241333578</v>
      </c>
      <c r="N44" s="156">
        <v>3.7878128848821717</v>
      </c>
      <c r="O44" s="159">
        <v>18.050678477528191</v>
      </c>
    </row>
    <row r="45" spans="1:15" x14ac:dyDescent="0.25">
      <c r="A45" s="107" t="s">
        <v>680</v>
      </c>
      <c r="B45" s="154">
        <v>2.8484231943031535</v>
      </c>
      <c r="C45" s="155">
        <v>2.9673590504451042</v>
      </c>
      <c r="D45" s="156">
        <v>3.1700288184438041</v>
      </c>
      <c r="E45" s="156">
        <v>3.9106145251396649</v>
      </c>
      <c r="F45" s="156">
        <v>4.56989247311828</v>
      </c>
      <c r="G45" s="156">
        <v>5.9125964010282779</v>
      </c>
      <c r="H45" s="157">
        <v>12.055016181229773</v>
      </c>
      <c r="I45" s="158">
        <v>1.6185292711981683</v>
      </c>
      <c r="J45" s="155">
        <v>5.8487413834252902</v>
      </c>
      <c r="K45" s="156">
        <v>5.8783738974733071</v>
      </c>
      <c r="L45" s="156">
        <v>8.2484622997231511</v>
      </c>
      <c r="M45" s="156">
        <v>5.3644480190715358</v>
      </c>
      <c r="N45" s="156">
        <v>8.2462903774973366</v>
      </c>
      <c r="O45" s="159">
        <v>17.600832022728426</v>
      </c>
    </row>
    <row r="46" spans="1:15" x14ac:dyDescent="0.25">
      <c r="A46" s="107" t="s">
        <v>586</v>
      </c>
      <c r="B46" s="154">
        <v>2.0758122743682312</v>
      </c>
      <c r="C46" s="155">
        <v>1.9451812555260832</v>
      </c>
      <c r="D46" s="156">
        <v>1.1274934952298352</v>
      </c>
      <c r="E46" s="156">
        <v>1.1149228130360207</v>
      </c>
      <c r="F46" s="156">
        <v>1.7811704834605597</v>
      </c>
      <c r="G46" s="156">
        <v>3.0833333333333335</v>
      </c>
      <c r="H46" s="157">
        <v>8.0032336297493938</v>
      </c>
      <c r="I46" s="158">
        <v>6.7217245939269947</v>
      </c>
      <c r="J46" s="155">
        <v>1.1019412557766193</v>
      </c>
      <c r="K46" s="156">
        <v>3.4054558208011843</v>
      </c>
      <c r="L46" s="156">
        <v>2.8781000514345774</v>
      </c>
      <c r="M46" s="156">
        <v>3.0772686433063789</v>
      </c>
      <c r="N46" s="156">
        <v>2.9397085597396297</v>
      </c>
      <c r="O46" s="159">
        <v>16.243401779556272</v>
      </c>
    </row>
    <row r="47" spans="1:15" x14ac:dyDescent="0.25">
      <c r="A47" s="107" t="s">
        <v>587</v>
      </c>
      <c r="B47" s="154">
        <v>3.1934306569343067</v>
      </c>
      <c r="C47" s="155">
        <v>3.4482758620689653</v>
      </c>
      <c r="D47" s="156">
        <v>4.017094017094017</v>
      </c>
      <c r="E47" s="156">
        <v>5.1766639276910436</v>
      </c>
      <c r="F47" s="156">
        <v>3.8281250000000004</v>
      </c>
      <c r="G47" s="156">
        <v>4.3641835966892399</v>
      </c>
      <c r="H47" s="157">
        <v>19.250180245133379</v>
      </c>
      <c r="I47" s="158">
        <v>5.0910289150671391</v>
      </c>
      <c r="J47" s="155">
        <v>5.8007368503566674</v>
      </c>
      <c r="K47" s="156">
        <v>8.2060563723155422</v>
      </c>
      <c r="L47" s="156">
        <v>8.4249550043039356</v>
      </c>
      <c r="M47" s="156">
        <v>4.2194054761152966</v>
      </c>
      <c r="N47" s="156">
        <v>5.3855542667197591</v>
      </c>
      <c r="O47" s="159">
        <v>23.510084727316038</v>
      </c>
    </row>
    <row r="48" spans="1:15" x14ac:dyDescent="0.25">
      <c r="A48" s="107" t="s">
        <v>681</v>
      </c>
      <c r="B48" s="154">
        <v>3.8293216630196936</v>
      </c>
      <c r="C48" s="155">
        <v>3.7934668071654376</v>
      </c>
      <c r="D48" s="156">
        <v>3.5532994923857872</v>
      </c>
      <c r="E48" s="156">
        <v>3.5294117647058822</v>
      </c>
      <c r="F48" s="156">
        <v>3.8825757575757578</v>
      </c>
      <c r="G48" s="156">
        <v>4.649042844120328</v>
      </c>
      <c r="H48" s="157">
        <v>8.1010452961672481</v>
      </c>
      <c r="I48" s="158">
        <v>4.6717992964757418</v>
      </c>
      <c r="J48" s="155">
        <v>6.4961416279349944</v>
      </c>
      <c r="K48" s="156">
        <v>7.4978863260178388</v>
      </c>
      <c r="L48" s="156">
        <v>8.5600979246401216</v>
      </c>
      <c r="M48" s="156">
        <v>4.2208752971908448</v>
      </c>
      <c r="N48" s="156">
        <v>6.946518174030107</v>
      </c>
      <c r="O48" s="159">
        <v>17.185819238779668</v>
      </c>
    </row>
    <row r="49" spans="1:15" x14ac:dyDescent="0.25">
      <c r="A49" s="107" t="s">
        <v>682</v>
      </c>
      <c r="B49" s="154">
        <v>1.0344827586206897</v>
      </c>
      <c r="C49" s="155">
        <v>1.0238907849829351</v>
      </c>
      <c r="D49" s="156">
        <v>1.5765765765765765</v>
      </c>
      <c r="E49" s="156">
        <v>2.7716186252771622</v>
      </c>
      <c r="F49" s="156">
        <v>4.638619201725998</v>
      </c>
      <c r="G49" s="156">
        <v>7.1134020618556697</v>
      </c>
      <c r="H49" s="157">
        <v>19.826756496631376</v>
      </c>
      <c r="I49" s="158">
        <v>2.945639215321969</v>
      </c>
      <c r="J49" s="155">
        <v>3.3087931177103154</v>
      </c>
      <c r="K49" s="156">
        <v>4.1993317755988908</v>
      </c>
      <c r="L49" s="156">
        <v>5.4950121552519073</v>
      </c>
      <c r="M49" s="156">
        <v>4.8856397420106745</v>
      </c>
      <c r="N49" s="156">
        <v>7.0716955401787978</v>
      </c>
      <c r="O49" s="159">
        <v>23.266290471894475</v>
      </c>
    </row>
    <row r="50" spans="1:15" x14ac:dyDescent="0.25">
      <c r="A50" s="107" t="s">
        <v>589</v>
      </c>
      <c r="B50" s="154">
        <v>2.0746887966804977</v>
      </c>
      <c r="C50" s="155">
        <v>3.8617886178861789</v>
      </c>
      <c r="D50" s="156">
        <v>4.10958904109589</v>
      </c>
      <c r="E50" s="156">
        <v>4.981203007518797</v>
      </c>
      <c r="F50" s="156">
        <v>5.7296329453894357</v>
      </c>
      <c r="G50" s="156">
        <v>5.7578323454699403</v>
      </c>
      <c r="H50" s="157">
        <v>17.453963170536429</v>
      </c>
      <c r="I50" s="158">
        <v>2.3500671635894332</v>
      </c>
      <c r="J50" s="155">
        <v>4.0807529738736594</v>
      </c>
      <c r="K50" s="156">
        <v>5.8295215725058718</v>
      </c>
      <c r="L50" s="156">
        <v>6.1789254195115966</v>
      </c>
      <c r="M50" s="156">
        <v>6.3864899059354201</v>
      </c>
      <c r="N50" s="156">
        <v>8.4751809720785936</v>
      </c>
      <c r="O50" s="159">
        <v>23.397095204274731</v>
      </c>
    </row>
    <row r="51" spans="1:15" x14ac:dyDescent="0.25">
      <c r="A51" s="107" t="s">
        <v>683</v>
      </c>
      <c r="B51" s="154">
        <v>4.2372881355932197</v>
      </c>
      <c r="C51" s="155">
        <v>5.2393857271906059</v>
      </c>
      <c r="D51" s="156">
        <v>4.9785407725321891</v>
      </c>
      <c r="E51" s="156">
        <v>6.8683565004088303</v>
      </c>
      <c r="F51" s="156">
        <v>5.1262433052792655</v>
      </c>
      <c r="G51" s="156">
        <v>5.3857350800582244</v>
      </c>
      <c r="H51" s="157">
        <v>16.71270718232044</v>
      </c>
      <c r="I51" s="158">
        <v>6.7229814040368137</v>
      </c>
      <c r="J51" s="155">
        <v>9.3315760010770745</v>
      </c>
      <c r="K51" s="156">
        <v>7.9012521712078403</v>
      </c>
      <c r="L51" s="156">
        <v>10.161397860442207</v>
      </c>
      <c r="M51" s="156">
        <v>4.6444929116684843</v>
      </c>
      <c r="N51" s="156">
        <v>7.3322981690096807</v>
      </c>
      <c r="O51" s="159">
        <v>23.178309626680907</v>
      </c>
    </row>
    <row r="52" spans="1:15" x14ac:dyDescent="0.25">
      <c r="A52" s="107" t="s">
        <v>684</v>
      </c>
      <c r="B52" s="154">
        <v>3.9177277179236047</v>
      </c>
      <c r="C52" s="155">
        <v>4.7125353440150803</v>
      </c>
      <c r="D52" s="156">
        <v>5.5805580558055805</v>
      </c>
      <c r="E52" s="156">
        <v>6.9053708439897692</v>
      </c>
      <c r="F52" s="156">
        <v>5.8213716108452953</v>
      </c>
      <c r="G52" s="156">
        <v>5.1996985681989445</v>
      </c>
      <c r="H52" s="157">
        <v>22.492836676217763</v>
      </c>
      <c r="I52" s="158">
        <v>7.0026713608498934</v>
      </c>
      <c r="J52" s="155">
        <v>7.2442853844377737</v>
      </c>
      <c r="K52" s="156">
        <v>9.1353140642661064</v>
      </c>
      <c r="L52" s="156">
        <v>16.133407311509771</v>
      </c>
      <c r="M52" s="156">
        <v>2.1463708107725523</v>
      </c>
      <c r="N52" s="156">
        <v>5.156685779617856</v>
      </c>
      <c r="O52" s="159">
        <v>24.191236792424856</v>
      </c>
    </row>
    <row r="53" spans="1:15" x14ac:dyDescent="0.25">
      <c r="A53" s="107" t="s">
        <v>685</v>
      </c>
      <c r="B53" s="154">
        <v>1.3994910941475827</v>
      </c>
      <c r="C53" s="155">
        <v>1.0037641154328731</v>
      </c>
      <c r="D53" s="156">
        <v>1.4906832298136645</v>
      </c>
      <c r="E53" s="156">
        <v>1.346389228886169</v>
      </c>
      <c r="F53" s="156">
        <v>2.5362318840579712</v>
      </c>
      <c r="G53" s="156">
        <v>4.47585394581861</v>
      </c>
      <c r="H53" s="157">
        <v>11.273957158962796</v>
      </c>
      <c r="I53" s="158">
        <v>1.71713228064087</v>
      </c>
      <c r="J53" s="155">
        <v>1.0619318060659477</v>
      </c>
      <c r="K53" s="156">
        <v>2.2295524718492628</v>
      </c>
      <c r="L53" s="156">
        <v>2.6859120336289397</v>
      </c>
      <c r="M53" s="156">
        <v>1.9322635757596061</v>
      </c>
      <c r="N53" s="156">
        <v>4.4183279763900112</v>
      </c>
      <c r="O53" s="159">
        <v>12.128212714259636</v>
      </c>
    </row>
    <row r="54" spans="1:15" x14ac:dyDescent="0.25">
      <c r="A54" s="107" t="s">
        <v>592</v>
      </c>
      <c r="B54" s="154">
        <v>6.8580542264752795</v>
      </c>
      <c r="C54" s="155">
        <v>6.1194029850746272</v>
      </c>
      <c r="D54" s="156">
        <v>5.0632911392405067</v>
      </c>
      <c r="E54" s="156">
        <v>4.2391789379741187</v>
      </c>
      <c r="F54" s="156">
        <v>3.5530821917808222</v>
      </c>
      <c r="G54" s="156">
        <v>-4.1339396444811903E-2</v>
      </c>
      <c r="H54" s="157">
        <v>8.5194375516956153</v>
      </c>
      <c r="I54" s="158">
        <v>5.9659906711060406</v>
      </c>
      <c r="J54" s="155">
        <v>6.8396882827720562</v>
      </c>
      <c r="K54" s="156">
        <v>6.1624020977223264</v>
      </c>
      <c r="L54" s="156">
        <v>6.8951823158397731</v>
      </c>
      <c r="M54" s="156">
        <v>0.60468860198230334</v>
      </c>
      <c r="N54" s="156">
        <v>6.903865870665288</v>
      </c>
      <c r="O54" s="159">
        <v>18.849995927847065</v>
      </c>
    </row>
    <row r="55" spans="1:15" x14ac:dyDescent="0.25">
      <c r="A55" s="107" t="s">
        <v>686</v>
      </c>
      <c r="B55" s="154">
        <v>3.4482758620689653</v>
      </c>
      <c r="C55" s="155">
        <v>4.2222222222222223</v>
      </c>
      <c r="D55" s="156">
        <v>3.8379530916844353</v>
      </c>
      <c r="E55" s="156">
        <v>2.9774127310061602</v>
      </c>
      <c r="F55" s="156">
        <v>2.8913260219341974</v>
      </c>
      <c r="G55" s="156">
        <v>3.7790697674418601</v>
      </c>
      <c r="H55" s="157">
        <v>6.8160597572362276</v>
      </c>
      <c r="I55" s="158">
        <v>3.1355293649326836</v>
      </c>
      <c r="J55" s="155">
        <v>4.788784814837789</v>
      </c>
      <c r="K55" s="156">
        <v>6.5253852680597486</v>
      </c>
      <c r="L55" s="156">
        <v>5.857691500265501</v>
      </c>
      <c r="M55" s="156">
        <v>4.2310945201084893</v>
      </c>
      <c r="N55" s="156">
        <v>7.1080420147846377</v>
      </c>
      <c r="O55" s="159">
        <v>14.005673951546752</v>
      </c>
    </row>
    <row r="56" spans="1:15" x14ac:dyDescent="0.25">
      <c r="A56" s="107" t="s">
        <v>594</v>
      </c>
      <c r="B56" s="154">
        <v>3.8350910834132312</v>
      </c>
      <c r="C56" s="155">
        <v>2.9547553093259462</v>
      </c>
      <c r="D56" s="156">
        <v>1.9730941704035874</v>
      </c>
      <c r="E56" s="156">
        <v>2.5505716798592788</v>
      </c>
      <c r="F56" s="156">
        <v>2.8301886792452833</v>
      </c>
      <c r="G56" s="156">
        <v>2.8356964136780651</v>
      </c>
      <c r="H56" s="157">
        <v>4.9472830494728299</v>
      </c>
      <c r="I56" s="158">
        <v>3.1697743783051839</v>
      </c>
      <c r="J56" s="155">
        <v>5.5670103092783512</v>
      </c>
      <c r="K56" s="156">
        <v>7.193380376344086</v>
      </c>
      <c r="L56" s="156">
        <v>5.5041809361848859</v>
      </c>
      <c r="M56" s="156">
        <v>3.7325489409588748</v>
      </c>
      <c r="N56" s="156">
        <v>6.3415000912986974</v>
      </c>
      <c r="O56" s="159">
        <v>13.888524148612023</v>
      </c>
    </row>
    <row r="57" spans="1:15" x14ac:dyDescent="0.25">
      <c r="A57" s="107" t="s">
        <v>687</v>
      </c>
      <c r="B57" s="154">
        <v>2.2613065326633168</v>
      </c>
      <c r="C57" s="155">
        <v>1.4742014742014742</v>
      </c>
      <c r="D57" s="156">
        <v>1.331719128329298</v>
      </c>
      <c r="E57" s="156">
        <v>1.0752688172043012</v>
      </c>
      <c r="F57" s="156">
        <v>2.0094562647754137</v>
      </c>
      <c r="G57" s="156">
        <v>3.2444959443800694</v>
      </c>
      <c r="H57" s="157">
        <v>9.3153759820426494</v>
      </c>
      <c r="I57" s="158">
        <v>3.7298440672201019</v>
      </c>
      <c r="J57" s="155">
        <v>5.2537197196376599</v>
      </c>
      <c r="K57" s="156">
        <v>3.7034512972788787</v>
      </c>
      <c r="L57" s="156">
        <v>5.7370046658342648</v>
      </c>
      <c r="M57" s="156">
        <v>5.3218503063127054</v>
      </c>
      <c r="N57" s="156">
        <v>6.8881507957917449</v>
      </c>
      <c r="O57" s="159">
        <v>13.804960763437043</v>
      </c>
    </row>
    <row r="58" spans="1:15" x14ac:dyDescent="0.25">
      <c r="A58" s="107" t="s">
        <v>688</v>
      </c>
      <c r="B58" s="154">
        <v>7.878787878787878</v>
      </c>
      <c r="C58" s="155">
        <v>7.7715355805243442</v>
      </c>
      <c r="D58" s="156">
        <v>7.0373588184187668</v>
      </c>
      <c r="E58" s="156">
        <v>6.7370129870129869</v>
      </c>
      <c r="F58" s="156">
        <v>4.4106463878326991</v>
      </c>
      <c r="G58" s="156">
        <v>5.2439912600145666</v>
      </c>
      <c r="H58" s="157">
        <v>18.06228373702422</v>
      </c>
      <c r="I58" s="158">
        <v>9.076511531960767</v>
      </c>
      <c r="J58" s="155">
        <v>12.666699203260167</v>
      </c>
      <c r="K58" s="156">
        <v>10.228447972449791</v>
      </c>
      <c r="L58" s="156">
        <v>6.7843651600670034</v>
      </c>
      <c r="M58" s="156">
        <v>2.7725386646548471</v>
      </c>
      <c r="N58" s="156">
        <v>7.190399670559378</v>
      </c>
      <c r="O58" s="159">
        <v>22.818438821913116</v>
      </c>
    </row>
    <row r="59" spans="1:15" x14ac:dyDescent="0.25">
      <c r="A59" s="107" t="s">
        <v>689</v>
      </c>
      <c r="B59" s="154">
        <v>1.7804154302670623</v>
      </c>
      <c r="C59" s="155">
        <v>2.0408163265306123</v>
      </c>
      <c r="D59" s="156">
        <v>2.1904761904761907</v>
      </c>
      <c r="E59" s="156">
        <v>3.6346691519105314</v>
      </c>
      <c r="F59" s="156">
        <v>4.3165467625899279</v>
      </c>
      <c r="G59" s="156">
        <v>8.1896551724137936</v>
      </c>
      <c r="H59" s="157">
        <v>14.900398406374501</v>
      </c>
      <c r="I59" s="158">
        <v>3.0757588497435466</v>
      </c>
      <c r="J59" s="155">
        <v>3.0174242177048325</v>
      </c>
      <c r="K59" s="156">
        <v>7.0292270780048609</v>
      </c>
      <c r="L59" s="156">
        <v>7.2482317776922853</v>
      </c>
      <c r="M59" s="156">
        <v>7.1115679389628941</v>
      </c>
      <c r="N59" s="156">
        <v>8.8568300379983249</v>
      </c>
      <c r="O59" s="159">
        <v>17.921335684112126</v>
      </c>
    </row>
    <row r="60" spans="1:15" x14ac:dyDescent="0.25">
      <c r="A60" s="107" t="s">
        <v>690</v>
      </c>
      <c r="B60" s="154">
        <v>5.7936028968014481</v>
      </c>
      <c r="C60" s="155">
        <v>3.308613804905876</v>
      </c>
      <c r="D60" s="156">
        <v>2.2639425731639977</v>
      </c>
      <c r="E60" s="156">
        <v>2.8077753779697625</v>
      </c>
      <c r="F60" s="156">
        <v>2.73109243697479</v>
      </c>
      <c r="G60" s="156">
        <v>2.556237218813906</v>
      </c>
      <c r="H60" s="157">
        <v>19.740777666999005</v>
      </c>
      <c r="I60" s="158">
        <v>6.8696978617496729</v>
      </c>
      <c r="J60" s="155">
        <v>8.1079614697584343</v>
      </c>
      <c r="K60" s="156">
        <v>6.3922850932899928</v>
      </c>
      <c r="L60" s="156">
        <v>6.2596838045059862</v>
      </c>
      <c r="M60" s="156">
        <v>2.8397759868870374</v>
      </c>
      <c r="N60" s="156">
        <v>4.7812429438563404</v>
      </c>
      <c r="O60" s="159">
        <v>18.18161651693049</v>
      </c>
    </row>
    <row r="61" spans="1:15" x14ac:dyDescent="0.25">
      <c r="A61" s="107" t="s">
        <v>691</v>
      </c>
      <c r="B61" s="154">
        <v>2.7027027027027026</v>
      </c>
      <c r="C61" s="155">
        <v>1.7206477732793521</v>
      </c>
      <c r="D61" s="156">
        <v>1.791044776119403</v>
      </c>
      <c r="E61" s="156">
        <v>2.3460410557184752</v>
      </c>
      <c r="F61" s="156">
        <v>2.7698185291308501</v>
      </c>
      <c r="G61" s="156">
        <v>2.6951672862453533</v>
      </c>
      <c r="H61" s="157">
        <v>6.3348416289592757</v>
      </c>
      <c r="I61" s="158">
        <v>2.2064020682233525</v>
      </c>
      <c r="J61" s="155">
        <v>5.1436688513968152</v>
      </c>
      <c r="K61" s="156">
        <v>5.7719655850773863</v>
      </c>
      <c r="L61" s="156">
        <v>6.4888938685190896</v>
      </c>
      <c r="M61" s="156">
        <v>4.1633348764782623</v>
      </c>
      <c r="N61" s="156">
        <v>8.3372895223280583</v>
      </c>
      <c r="O61" s="159">
        <v>16.781035849144562</v>
      </c>
    </row>
    <row r="62" spans="1:15" x14ac:dyDescent="0.25">
      <c r="A62" s="107" t="s">
        <v>692</v>
      </c>
      <c r="B62" s="154">
        <v>3.664495114006515</v>
      </c>
      <c r="C62" s="155">
        <v>4.3205027494108403</v>
      </c>
      <c r="D62" s="156">
        <v>4.3674698795180724</v>
      </c>
      <c r="E62" s="156">
        <v>4.2568542568542567</v>
      </c>
      <c r="F62" s="156">
        <v>4.0138408304498263</v>
      </c>
      <c r="G62" s="156">
        <v>1.7964071856287425</v>
      </c>
      <c r="H62" s="157">
        <v>4.4444444444444446</v>
      </c>
      <c r="I62" s="158">
        <v>3.6476482802202761</v>
      </c>
      <c r="J62" s="155">
        <v>5.5935650484929518</v>
      </c>
      <c r="K62" s="156">
        <v>6.5048563710226217</v>
      </c>
      <c r="L62" s="156">
        <v>6.8568795331420365</v>
      </c>
      <c r="M62" s="156">
        <v>3.7931609312034329</v>
      </c>
      <c r="N62" s="156">
        <v>5.8388120567994948</v>
      </c>
      <c r="O62" s="159">
        <v>14.436189935803966</v>
      </c>
    </row>
    <row r="63" spans="1:15" x14ac:dyDescent="0.25">
      <c r="A63" s="107" t="s">
        <v>693</v>
      </c>
      <c r="B63" s="154">
        <v>6.6170388751033915</v>
      </c>
      <c r="C63" s="155">
        <v>5.1978277734678047</v>
      </c>
      <c r="D63" s="156">
        <v>3.3923303834808261</v>
      </c>
      <c r="E63" s="156">
        <v>2.9957203994293864</v>
      </c>
      <c r="F63" s="156">
        <v>4.2936288088642662</v>
      </c>
      <c r="G63" s="156">
        <v>2.5896414342629481</v>
      </c>
      <c r="H63" s="157">
        <v>13.592233009708737</v>
      </c>
      <c r="I63" s="158">
        <v>7.9315271319843106</v>
      </c>
      <c r="J63" s="155">
        <v>10.587623705186953</v>
      </c>
      <c r="K63" s="156">
        <v>10.800094016052372</v>
      </c>
      <c r="L63" s="156">
        <v>7.7977380667109255</v>
      </c>
      <c r="M63" s="156">
        <v>3.7002889825845173</v>
      </c>
      <c r="N63" s="156">
        <v>6.3099819022016055</v>
      </c>
      <c r="O63" s="159">
        <v>20.916233914339831</v>
      </c>
    </row>
    <row r="64" spans="1:15" x14ac:dyDescent="0.25">
      <c r="A64" s="107" t="s">
        <v>694</v>
      </c>
      <c r="B64" s="154">
        <v>2.6923076923076925</v>
      </c>
      <c r="C64" s="155">
        <v>2.3220973782771535</v>
      </c>
      <c r="D64" s="156">
        <v>2.2693997071742316</v>
      </c>
      <c r="E64" s="156">
        <v>2.7201145311381532</v>
      </c>
      <c r="F64" s="156">
        <v>2.7177700348432055</v>
      </c>
      <c r="G64" s="156">
        <v>3.9348710990502038</v>
      </c>
      <c r="H64" s="157">
        <v>11.22715404699739</v>
      </c>
      <c r="I64" s="158">
        <v>-3.9316823387893225E-2</v>
      </c>
      <c r="J64" s="155">
        <v>-1.0090604733921755</v>
      </c>
      <c r="K64" s="156">
        <v>3.023508821720827</v>
      </c>
      <c r="L64" s="156">
        <v>4.1074002993544596</v>
      </c>
      <c r="M64" s="156">
        <v>1.9149011237144318</v>
      </c>
      <c r="N64" s="156">
        <v>6.4061621013457959</v>
      </c>
      <c r="O64" s="159">
        <v>21.649979259355657</v>
      </c>
    </row>
    <row r="65" spans="1:15" x14ac:dyDescent="0.25">
      <c r="A65" s="107" t="s">
        <v>695</v>
      </c>
      <c r="B65" s="154">
        <v>2.5454545454545454</v>
      </c>
      <c r="C65" s="155">
        <v>1.4184397163120568</v>
      </c>
      <c r="D65" s="156">
        <v>1.3986013986013985</v>
      </c>
      <c r="E65" s="156">
        <v>0.94827586206896552</v>
      </c>
      <c r="F65" s="156">
        <v>2.0495303159692573</v>
      </c>
      <c r="G65" s="156">
        <v>2.00836820083682</v>
      </c>
      <c r="H65" s="157">
        <v>9.680065627563577</v>
      </c>
      <c r="I65" s="158">
        <v>3.0937646120416979</v>
      </c>
      <c r="J65" s="155">
        <v>4.0649061677934357</v>
      </c>
      <c r="K65" s="156">
        <v>2.3299338040373896</v>
      </c>
      <c r="L65" s="156">
        <v>0.99062489038988633</v>
      </c>
      <c r="M65" s="156">
        <v>1.9131918947347533</v>
      </c>
      <c r="N65" s="156">
        <v>5.9614223676267262</v>
      </c>
      <c r="O65" s="159">
        <v>13.265854655890907</v>
      </c>
    </row>
    <row r="66" spans="1:15" x14ac:dyDescent="0.25">
      <c r="A66" s="107" t="s">
        <v>696</v>
      </c>
      <c r="B66" s="154">
        <v>4.5531197301854975</v>
      </c>
      <c r="C66" s="155">
        <v>2.217741935483871</v>
      </c>
      <c r="D66" s="156">
        <v>1.6173570019723866</v>
      </c>
      <c r="E66" s="156">
        <v>1.6304347826086956</v>
      </c>
      <c r="F66" s="156">
        <v>2.2918258212375862</v>
      </c>
      <c r="G66" s="156">
        <v>-5.0037341299477216</v>
      </c>
      <c r="H66" s="157">
        <v>5.817610062893082</v>
      </c>
      <c r="I66" s="158">
        <v>2.2324301313718311</v>
      </c>
      <c r="J66" s="155">
        <v>2.995903782464703</v>
      </c>
      <c r="K66" s="156">
        <v>5.1739497319239653</v>
      </c>
      <c r="L66" s="156">
        <v>4.9857973275286005</v>
      </c>
      <c r="M66" s="156">
        <v>1.9109758174386922</v>
      </c>
      <c r="N66" s="156">
        <v>3.0822769077802636</v>
      </c>
      <c r="O66" s="159">
        <v>14.179735072230001</v>
      </c>
    </row>
    <row r="67" spans="1:15" x14ac:dyDescent="0.25">
      <c r="A67" s="107" t="s">
        <v>601</v>
      </c>
      <c r="B67" s="154">
        <v>6.8702290076335881</v>
      </c>
      <c r="C67" s="155">
        <v>3.7142857142857144</v>
      </c>
      <c r="D67" s="156">
        <v>3.0991735537190084</v>
      </c>
      <c r="E67" s="156">
        <v>3.6740146960587841</v>
      </c>
      <c r="F67" s="156">
        <v>3.608247422680412</v>
      </c>
      <c r="G67" s="156">
        <v>4.1044776119402986</v>
      </c>
      <c r="H67" s="157">
        <v>24.611708482676224</v>
      </c>
      <c r="I67" s="158">
        <v>10.475920837665232</v>
      </c>
      <c r="J67" s="155">
        <v>7.7369374062606342</v>
      </c>
      <c r="K67" s="156">
        <v>3.6924384756066653</v>
      </c>
      <c r="L67" s="156">
        <v>2.7535425253467314</v>
      </c>
      <c r="M67" s="156">
        <v>2.0400096620479151</v>
      </c>
      <c r="N67" s="156">
        <v>4.5816475854351379</v>
      </c>
      <c r="O67" s="159">
        <v>29.030598596621193</v>
      </c>
    </row>
    <row r="68" spans="1:15" x14ac:dyDescent="0.25">
      <c r="A68" s="107" t="s">
        <v>697</v>
      </c>
      <c r="B68" s="154">
        <v>4.5128205128205128</v>
      </c>
      <c r="C68" s="155">
        <v>5.4955839057899896</v>
      </c>
      <c r="D68" s="156">
        <v>5.8604651162790695</v>
      </c>
      <c r="E68" s="156">
        <v>6.5026362038664329</v>
      </c>
      <c r="F68" s="156">
        <v>5.4455445544554459</v>
      </c>
      <c r="G68" s="156">
        <v>5.2425665101721437</v>
      </c>
      <c r="H68" s="157">
        <v>15.390334572490708</v>
      </c>
      <c r="I68" s="158">
        <v>6.2892112208908513</v>
      </c>
      <c r="J68" s="155">
        <v>9.336872824443585</v>
      </c>
      <c r="K68" s="156">
        <v>9.7780296817969869</v>
      </c>
      <c r="L68" s="156">
        <v>10.143282423461262</v>
      </c>
      <c r="M68" s="156">
        <v>7.0868157368067601</v>
      </c>
      <c r="N68" s="156">
        <v>10.211880850006985</v>
      </c>
      <c r="O68" s="159">
        <v>31.464554419747103</v>
      </c>
    </row>
    <row r="69" spans="1:15" x14ac:dyDescent="0.25">
      <c r="A69" s="107" t="s">
        <v>603</v>
      </c>
      <c r="B69" s="154">
        <v>1.9980019980019981</v>
      </c>
      <c r="C69" s="155">
        <v>-0.2938295788442703</v>
      </c>
      <c r="D69" s="156">
        <v>0.88408644400785852</v>
      </c>
      <c r="E69" s="156">
        <v>2.3369036027263874</v>
      </c>
      <c r="F69" s="156">
        <v>3.139866793529972</v>
      </c>
      <c r="G69" s="156">
        <v>2.3985239852398523</v>
      </c>
      <c r="H69" s="157">
        <v>10.36036036036036</v>
      </c>
      <c r="I69" s="158">
        <v>3.1857653544347468</v>
      </c>
      <c r="J69" s="155">
        <v>2.4044788754437261</v>
      </c>
      <c r="K69" s="156">
        <v>2.7745552305993013</v>
      </c>
      <c r="L69" s="156">
        <v>1.8040488019196321</v>
      </c>
      <c r="M69" s="156">
        <v>4.3614803404729976</v>
      </c>
      <c r="N69" s="156">
        <v>6.1539733940693333</v>
      </c>
      <c r="O69" s="159">
        <v>13.917389845135924</v>
      </c>
    </row>
    <row r="70" spans="1:15" x14ac:dyDescent="0.25">
      <c r="A70" s="107" t="s">
        <v>698</v>
      </c>
      <c r="B70" s="154">
        <v>4.1322314049586781</v>
      </c>
      <c r="C70" s="155">
        <v>3.2879818594104306</v>
      </c>
      <c r="D70" s="156">
        <v>2.8540065861690453</v>
      </c>
      <c r="E70" s="156">
        <v>2.7748132337246529</v>
      </c>
      <c r="F70" s="156">
        <v>3.8421599169262723</v>
      </c>
      <c r="G70" s="156">
        <v>4.5</v>
      </c>
      <c r="H70" s="157">
        <v>7.9425837320574164</v>
      </c>
      <c r="I70" s="158">
        <v>3.9965780932665491</v>
      </c>
      <c r="J70" s="155">
        <v>4.5739116237888613</v>
      </c>
      <c r="K70" s="156">
        <v>6.6238328279340672</v>
      </c>
      <c r="L70" s="156">
        <v>6.4832231395650073</v>
      </c>
      <c r="M70" s="156">
        <v>4.98577306719978</v>
      </c>
      <c r="N70" s="156">
        <v>6.2204982242260893</v>
      </c>
      <c r="O70" s="159">
        <v>14.992435488231138</v>
      </c>
    </row>
    <row r="71" spans="1:15" x14ac:dyDescent="0.25">
      <c r="A71" s="107" t="s">
        <v>699</v>
      </c>
      <c r="B71" s="154">
        <v>4.9488054607508536</v>
      </c>
      <c r="C71" s="155">
        <v>5.1219512195121952</v>
      </c>
      <c r="D71" s="156">
        <v>5.2590873936581595</v>
      </c>
      <c r="E71" s="156">
        <v>6.0249816311535636</v>
      </c>
      <c r="F71" s="156">
        <v>4.0887040887040884</v>
      </c>
      <c r="G71" s="156">
        <v>1.9307589880159786</v>
      </c>
      <c r="H71" s="157">
        <v>17.047681254082299</v>
      </c>
      <c r="I71" s="158">
        <v>5.6611455022028894</v>
      </c>
      <c r="J71" s="155">
        <v>8.5146811217084259</v>
      </c>
      <c r="K71" s="156">
        <v>8.551361184476125</v>
      </c>
      <c r="L71" s="156">
        <v>8.7066593778845203</v>
      </c>
      <c r="M71" s="156">
        <v>4.5312338987242633</v>
      </c>
      <c r="N71" s="156">
        <v>5.651858453142375</v>
      </c>
      <c r="O71" s="159">
        <v>18.78804617606772</v>
      </c>
    </row>
    <row r="72" spans="1:15" x14ac:dyDescent="0.25">
      <c r="A72" s="107" t="s">
        <v>700</v>
      </c>
      <c r="B72" s="154">
        <v>2.7859237536656889</v>
      </c>
      <c r="C72" s="155">
        <v>2.7817403708987163</v>
      </c>
      <c r="D72" s="156">
        <v>2.2900763358778624</v>
      </c>
      <c r="E72" s="156">
        <v>3.0529172320217097</v>
      </c>
      <c r="F72" s="156">
        <v>3.225806451612903</v>
      </c>
      <c r="G72" s="156">
        <v>1.7857142857142856</v>
      </c>
      <c r="H72" s="157">
        <v>7.7067669172932325</v>
      </c>
      <c r="I72" s="158">
        <v>1.2883565015588738</v>
      </c>
      <c r="J72" s="155">
        <v>1.8514832695343055</v>
      </c>
      <c r="K72" s="156">
        <v>3.7574474080066165</v>
      </c>
      <c r="L72" s="156">
        <v>5.0663349553897969</v>
      </c>
      <c r="M72" s="156">
        <v>3.4571740634822703</v>
      </c>
      <c r="N72" s="156">
        <v>5.943079570135108</v>
      </c>
      <c r="O72" s="159">
        <v>16.646508443633042</v>
      </c>
    </row>
    <row r="73" spans="1:15" x14ac:dyDescent="0.25">
      <c r="A73" s="107" t="s">
        <v>701</v>
      </c>
      <c r="B73" s="154">
        <v>6.0483870967741939</v>
      </c>
      <c r="C73" s="155">
        <v>5.5133079847908748</v>
      </c>
      <c r="D73" s="156">
        <v>5.4054054054054053</v>
      </c>
      <c r="E73" s="156">
        <v>7.1794871794871788</v>
      </c>
      <c r="F73" s="156">
        <v>7.8947368421052628</v>
      </c>
      <c r="G73" s="156">
        <v>7.5388026607538805</v>
      </c>
      <c r="H73" s="157">
        <v>22.9553264604811</v>
      </c>
      <c r="I73" s="158">
        <v>7.6427912017339645</v>
      </c>
      <c r="J73" s="155">
        <v>5.7055629355146937</v>
      </c>
      <c r="K73" s="156">
        <v>6.9739754658576807</v>
      </c>
      <c r="L73" s="156">
        <v>7.8127962671371218</v>
      </c>
      <c r="M73" s="156">
        <v>5.4634571564024528</v>
      </c>
      <c r="N73" s="156">
        <v>11.791361846827577</v>
      </c>
      <c r="O73" s="159">
        <v>32.506193817856357</v>
      </c>
    </row>
    <row r="74" spans="1:15" x14ac:dyDescent="0.25">
      <c r="A74" s="107" t="s">
        <v>610</v>
      </c>
      <c r="B74" s="154">
        <v>2.2900763358778624</v>
      </c>
      <c r="C74" s="155">
        <v>1.2126865671641791</v>
      </c>
      <c r="D74" s="156">
        <v>1.8433179723502304</v>
      </c>
      <c r="E74" s="156">
        <v>3.1674208144796379</v>
      </c>
      <c r="F74" s="156">
        <v>3.5087719298245612</v>
      </c>
      <c r="G74" s="156">
        <v>2.2033898305084745</v>
      </c>
      <c r="H74" s="157">
        <v>6.5505804311774458</v>
      </c>
      <c r="I74" s="158">
        <v>3.3888064609878095</v>
      </c>
      <c r="J74" s="155">
        <v>3.8517587010393166</v>
      </c>
      <c r="K74" s="156">
        <v>3.6739985184340989</v>
      </c>
      <c r="L74" s="156">
        <v>5.4400549639299207</v>
      </c>
      <c r="M74" s="156">
        <v>4.1467928167435559</v>
      </c>
      <c r="N74" s="156">
        <v>6.3860803844036234</v>
      </c>
      <c r="O74" s="159">
        <v>16.917295443986379</v>
      </c>
    </row>
    <row r="75" spans="1:15" x14ac:dyDescent="0.25">
      <c r="A75" s="107" t="s">
        <v>702</v>
      </c>
      <c r="B75" s="154">
        <v>10.16949152542373</v>
      </c>
      <c r="C75" s="155">
        <v>6.73992673992674</v>
      </c>
      <c r="D75" s="156">
        <v>3.3630748112560052</v>
      </c>
      <c r="E75" s="156">
        <v>3.0544488711819389</v>
      </c>
      <c r="F75" s="156">
        <v>3.5438144329896906</v>
      </c>
      <c r="G75" s="156">
        <v>1.5556938394523958</v>
      </c>
      <c r="H75" s="157">
        <v>9.8651960784313726</v>
      </c>
      <c r="I75" s="158">
        <v>9.6530842656266032</v>
      </c>
      <c r="J75" s="155">
        <v>12.916491162384361</v>
      </c>
      <c r="K75" s="156">
        <v>7.0206657585043502</v>
      </c>
      <c r="L75" s="156">
        <v>5.2905804379426353</v>
      </c>
      <c r="M75" s="156">
        <v>1.2265756421008234</v>
      </c>
      <c r="N75" s="156">
        <v>6.3117120958130251</v>
      </c>
      <c r="O75" s="159">
        <v>19.979309983388742</v>
      </c>
    </row>
    <row r="76" spans="1:15" x14ac:dyDescent="0.25">
      <c r="A76" s="107" t="s">
        <v>703</v>
      </c>
      <c r="B76" s="154">
        <v>4.6035805626598467</v>
      </c>
      <c r="C76" s="155">
        <v>4.4824775876120615</v>
      </c>
      <c r="D76" s="156">
        <v>3.8221528861154446</v>
      </c>
      <c r="E76" s="156">
        <v>5.1840721262208866</v>
      </c>
      <c r="F76" s="156">
        <v>4.4285714285714279</v>
      </c>
      <c r="G76" s="156">
        <v>6.0875512995896033</v>
      </c>
      <c r="H76" s="157">
        <v>12.701482914248871</v>
      </c>
      <c r="I76" s="158">
        <v>2.1100674953352874</v>
      </c>
      <c r="J76" s="155">
        <v>5.1188342193101741</v>
      </c>
      <c r="K76" s="156">
        <v>6.5119920028813141</v>
      </c>
      <c r="L76" s="156">
        <v>6.79842797351432</v>
      </c>
      <c r="M76" s="156">
        <v>2.130718531920393</v>
      </c>
      <c r="N76" s="156">
        <v>6.6573873432137036</v>
      </c>
      <c r="O76" s="159">
        <v>20.592893581682286</v>
      </c>
    </row>
    <row r="77" spans="1:15" x14ac:dyDescent="0.25">
      <c r="A77" s="107" t="s">
        <v>704</v>
      </c>
      <c r="B77" s="154">
        <v>4.8543689320388346</v>
      </c>
      <c r="C77" s="155">
        <v>5.5555555555555554</v>
      </c>
      <c r="D77" s="156">
        <v>4.6491228070175437</v>
      </c>
      <c r="E77" s="156">
        <v>5.0293378038558254</v>
      </c>
      <c r="F77" s="156">
        <v>3.7509976057462091</v>
      </c>
      <c r="G77" s="156">
        <v>4.6153846153846159</v>
      </c>
      <c r="H77" s="157">
        <v>15.367647058823531</v>
      </c>
      <c r="I77" s="158">
        <v>7.7382811110364473</v>
      </c>
      <c r="J77" s="155">
        <v>6.989132907259159</v>
      </c>
      <c r="K77" s="156">
        <v>7.8185010424668047</v>
      </c>
      <c r="L77" s="156">
        <v>9.5885705562057915</v>
      </c>
      <c r="M77" s="156">
        <v>6.2391892362521917</v>
      </c>
      <c r="N77" s="156">
        <v>7.8656074654020358</v>
      </c>
      <c r="O77" s="159">
        <v>31.54246495548999</v>
      </c>
    </row>
    <row r="78" spans="1:15" x14ac:dyDescent="0.25">
      <c r="A78" s="107" t="s">
        <v>614</v>
      </c>
      <c r="B78" s="154">
        <v>3.722943722943723</v>
      </c>
      <c r="C78" s="155">
        <v>3.5893155258764611</v>
      </c>
      <c r="D78" s="156">
        <v>2.8203062046736505</v>
      </c>
      <c r="E78" s="156">
        <v>3.2915360501567394</v>
      </c>
      <c r="F78" s="156">
        <v>4.0971168437025796</v>
      </c>
      <c r="G78" s="156">
        <v>2.3323615160349855</v>
      </c>
      <c r="H78" s="157">
        <v>14.529914529914532</v>
      </c>
      <c r="I78" s="158">
        <v>5.1571628026601024</v>
      </c>
      <c r="J78" s="155">
        <v>5.6497717991832817</v>
      </c>
      <c r="K78" s="156">
        <v>5.6862104745329702</v>
      </c>
      <c r="L78" s="156">
        <v>6.0964733861125886</v>
      </c>
      <c r="M78" s="156">
        <v>4.0808576842819324</v>
      </c>
      <c r="N78" s="156">
        <v>5.0083064421860994</v>
      </c>
      <c r="O78" s="159">
        <v>26.002023950075898</v>
      </c>
    </row>
    <row r="79" spans="1:15" x14ac:dyDescent="0.25">
      <c r="A79" s="107" t="s">
        <v>615</v>
      </c>
      <c r="B79" s="154">
        <v>2.9143897996357011</v>
      </c>
      <c r="C79" s="155">
        <v>2.7433628318584069</v>
      </c>
      <c r="D79" s="156">
        <v>3.1007751937984498</v>
      </c>
      <c r="E79" s="156">
        <v>3.842940685045948</v>
      </c>
      <c r="F79" s="156">
        <v>3.6202735317779569</v>
      </c>
      <c r="G79" s="156">
        <v>3.1055900621118013</v>
      </c>
      <c r="H79" s="157">
        <v>10.843373493975903</v>
      </c>
      <c r="I79" s="158">
        <v>2.3125183464100743</v>
      </c>
      <c r="J79" s="155">
        <v>3.7439032099629941</v>
      </c>
      <c r="K79" s="156">
        <v>5.3103028030374055</v>
      </c>
      <c r="L79" s="156">
        <v>4.9227975377110331</v>
      </c>
      <c r="M79" s="156">
        <v>4.8517577387593382</v>
      </c>
      <c r="N79" s="156">
        <v>4.8574642143336861</v>
      </c>
      <c r="O79" s="159">
        <v>14.403947957341071</v>
      </c>
    </row>
    <row r="80" spans="1:15" x14ac:dyDescent="0.25">
      <c r="A80" s="107" t="s">
        <v>705</v>
      </c>
      <c r="B80" s="154">
        <v>4.8299319727891161</v>
      </c>
      <c r="C80" s="155">
        <v>4.9318624269954574</v>
      </c>
      <c r="D80" s="156">
        <v>5.875077303648732</v>
      </c>
      <c r="E80" s="156">
        <v>5.7242990654205608</v>
      </c>
      <c r="F80" s="156">
        <v>4.5856353591160222</v>
      </c>
      <c r="G80" s="156">
        <v>7.0787110406761746</v>
      </c>
      <c r="H80" s="157">
        <v>18.006906758756784</v>
      </c>
      <c r="I80" s="158">
        <v>4.8806173713378112</v>
      </c>
      <c r="J80" s="155">
        <v>6.3127572016460913</v>
      </c>
      <c r="K80" s="156">
        <v>6.3033212046140745</v>
      </c>
      <c r="L80" s="156">
        <v>7.9821137264041013</v>
      </c>
      <c r="M80" s="156">
        <v>2.5539480038092055</v>
      </c>
      <c r="N80" s="156">
        <v>6.6947609878257941</v>
      </c>
      <c r="O80" s="159">
        <v>27.684801207106545</v>
      </c>
    </row>
    <row r="81" spans="1:15" x14ac:dyDescent="0.25">
      <c r="A81" s="107" t="s">
        <v>617</v>
      </c>
      <c r="B81" s="154">
        <v>3.7433155080213902</v>
      </c>
      <c r="C81" s="155">
        <v>2.3711340206185567</v>
      </c>
      <c r="D81" s="156">
        <v>3.0211480362537766</v>
      </c>
      <c r="E81" s="156">
        <v>3.0303030303030303</v>
      </c>
      <c r="F81" s="156">
        <v>2.2770398481973433</v>
      </c>
      <c r="G81" s="156">
        <v>4.2671614100185531</v>
      </c>
      <c r="H81" s="157">
        <v>11.387900355871885</v>
      </c>
      <c r="I81" s="158">
        <v>2.1647095179233622</v>
      </c>
      <c r="J81" s="155">
        <v>7.1671632310461124</v>
      </c>
      <c r="K81" s="156">
        <v>1.6095117132373695</v>
      </c>
      <c r="L81" s="156">
        <v>2.6610926313011714</v>
      </c>
      <c r="M81" s="156">
        <v>5.6360893711147035</v>
      </c>
      <c r="N81" s="156">
        <v>7.2852431722857229</v>
      </c>
      <c r="O81" s="159">
        <v>15.901087488510344</v>
      </c>
    </row>
    <row r="82" spans="1:15" x14ac:dyDescent="0.25">
      <c r="A82" s="107" t="s">
        <v>706</v>
      </c>
      <c r="B82" s="154">
        <v>6.8058778035576184</v>
      </c>
      <c r="C82" s="155">
        <v>8.1824764663287475</v>
      </c>
      <c r="D82" s="156">
        <v>8.0321285140562253</v>
      </c>
      <c r="E82" s="156">
        <v>5.8859975216852538</v>
      </c>
      <c r="F82" s="156">
        <v>4.798127559976594</v>
      </c>
      <c r="G82" s="156">
        <v>5.3601340033500842</v>
      </c>
      <c r="H82" s="157">
        <v>13.036565977742448</v>
      </c>
      <c r="I82" s="158">
        <v>5.3413260530926454</v>
      </c>
      <c r="J82" s="155">
        <v>8.8623744904296071</v>
      </c>
      <c r="K82" s="156">
        <v>8.5074597360640052</v>
      </c>
      <c r="L82" s="156">
        <v>6.6177197795047702</v>
      </c>
      <c r="M82" s="156">
        <v>2.7205952354797844</v>
      </c>
      <c r="N82" s="156">
        <v>6.8755079634408913</v>
      </c>
      <c r="O82" s="159">
        <v>25.357214328597159</v>
      </c>
    </row>
    <row r="83" spans="1:15" x14ac:dyDescent="0.25">
      <c r="A83" s="107" t="s">
        <v>619</v>
      </c>
      <c r="B83" s="154">
        <v>4.838709677419355</v>
      </c>
      <c r="C83" s="155">
        <v>4.9773755656108598</v>
      </c>
      <c r="D83" s="156">
        <v>5.4310344827586201</v>
      </c>
      <c r="E83" s="156">
        <v>5.396565821749796</v>
      </c>
      <c r="F83" s="156">
        <v>4.3444530643910007</v>
      </c>
      <c r="G83" s="156">
        <v>2.4535315985130111</v>
      </c>
      <c r="H83" s="157">
        <v>14.150943396226415</v>
      </c>
      <c r="I83" s="158">
        <v>7.8580825936950607</v>
      </c>
      <c r="J83" s="155">
        <v>7.2064162579744462</v>
      </c>
      <c r="K83" s="156">
        <v>9.9709008649189279</v>
      </c>
      <c r="L83" s="156">
        <v>8.982924112252217</v>
      </c>
      <c r="M83" s="156">
        <v>6.8686150192669588</v>
      </c>
      <c r="N83" s="156">
        <v>8.4870877717070865</v>
      </c>
      <c r="O83" s="159">
        <v>28.34399750726444</v>
      </c>
    </row>
    <row r="84" spans="1:15" x14ac:dyDescent="0.25">
      <c r="A84" s="107" t="s">
        <v>707</v>
      </c>
      <c r="B84" s="154">
        <v>4.1497975708502031</v>
      </c>
      <c r="C84" s="155">
        <v>3.4985422740524781</v>
      </c>
      <c r="D84" s="156">
        <v>2.910798122065728</v>
      </c>
      <c r="E84" s="156">
        <v>3.0109489051094891</v>
      </c>
      <c r="F84" s="156">
        <v>3.5429583702391501</v>
      </c>
      <c r="G84" s="156">
        <v>2.1385799828913603</v>
      </c>
      <c r="H84" s="157">
        <v>12.060301507537687</v>
      </c>
      <c r="I84" s="158">
        <v>7.1531430002504379</v>
      </c>
      <c r="J84" s="155">
        <v>5.5748049899208274</v>
      </c>
      <c r="K84" s="156">
        <v>6.351349855550513</v>
      </c>
      <c r="L84" s="156">
        <v>4.8370645601107398</v>
      </c>
      <c r="M84" s="156">
        <v>4.8655544359342189</v>
      </c>
      <c r="N84" s="156">
        <v>3.5307371520266591</v>
      </c>
      <c r="O84" s="159">
        <v>19.579092712991159</v>
      </c>
    </row>
    <row r="85" spans="1:15" x14ac:dyDescent="0.25">
      <c r="A85" s="107" t="s">
        <v>708</v>
      </c>
      <c r="B85" s="154">
        <v>6.25</v>
      </c>
      <c r="C85" s="155">
        <v>5.6173820879703236</v>
      </c>
      <c r="D85" s="156">
        <v>5.1179126944305073</v>
      </c>
      <c r="E85" s="156">
        <v>4.6778042959427211</v>
      </c>
      <c r="F85" s="156">
        <v>3.4655722754217964</v>
      </c>
      <c r="G85" s="156">
        <v>2.6443367122080215</v>
      </c>
      <c r="H85" s="157">
        <v>13.052812365822241</v>
      </c>
      <c r="I85" s="158">
        <v>5.0883899230908458</v>
      </c>
      <c r="J85" s="155">
        <v>6.5823110506133693</v>
      </c>
      <c r="K85" s="156">
        <v>7.5422953372919306</v>
      </c>
      <c r="L85" s="156">
        <v>6.5509756675977711</v>
      </c>
      <c r="M85" s="156">
        <v>1.3206405947894757</v>
      </c>
      <c r="N85" s="156">
        <v>7.4523225415904388</v>
      </c>
      <c r="O85" s="159">
        <v>26.469702384389343</v>
      </c>
    </row>
    <row r="86" spans="1:15" x14ac:dyDescent="0.25">
      <c r="A86" s="107" t="s">
        <v>709</v>
      </c>
      <c r="B86" s="154">
        <v>12.815126050420167</v>
      </c>
      <c r="C86" s="155">
        <v>4.3202979515828677</v>
      </c>
      <c r="D86" s="156">
        <v>2.7490182077829344</v>
      </c>
      <c r="E86" s="156">
        <v>3.3356497567755383</v>
      </c>
      <c r="F86" s="156">
        <v>2.9253530598520512</v>
      </c>
      <c r="G86" s="156">
        <v>-4.671675922901013</v>
      </c>
      <c r="H86" s="157">
        <v>3.1871144619602472</v>
      </c>
      <c r="I86" s="158">
        <v>13.209015523108558</v>
      </c>
      <c r="J86" s="155">
        <v>5.5476696744853182</v>
      </c>
      <c r="K86" s="156">
        <v>8.0607599436051327</v>
      </c>
      <c r="L86" s="156">
        <v>13.521574227658093</v>
      </c>
      <c r="M86" s="156">
        <v>-2.7286363708641566</v>
      </c>
      <c r="N86" s="156">
        <v>3.69192430156588</v>
      </c>
      <c r="O86" s="159">
        <v>17.745792015470879</v>
      </c>
    </row>
    <row r="87" spans="1:15" x14ac:dyDescent="0.25">
      <c r="A87" s="107" t="s">
        <v>710</v>
      </c>
      <c r="B87" s="154">
        <v>12.321144674085851</v>
      </c>
      <c r="C87" s="155">
        <v>2.689313517338995</v>
      </c>
      <c r="D87" s="156">
        <v>2.377670572019297</v>
      </c>
      <c r="E87" s="156">
        <v>3.9044092898014138</v>
      </c>
      <c r="F87" s="156">
        <v>2.75348234531908</v>
      </c>
      <c r="G87" s="156">
        <v>-4.0353089533417403</v>
      </c>
      <c r="H87" s="157">
        <v>2.6609724047306176</v>
      </c>
      <c r="I87" s="158">
        <v>12.992086488017609</v>
      </c>
      <c r="J87" s="155">
        <v>4.7156518151384264</v>
      </c>
      <c r="K87" s="156">
        <v>10.827212868487228</v>
      </c>
      <c r="L87" s="156">
        <v>20.2629932811607</v>
      </c>
      <c r="M87" s="156">
        <v>-10.747364891766727</v>
      </c>
      <c r="N87" s="156">
        <v>5.712055261562508</v>
      </c>
      <c r="O87" s="159">
        <v>17.616347691448585</v>
      </c>
    </row>
    <row r="88" spans="1:15" x14ac:dyDescent="0.25">
      <c r="A88" s="107" t="s">
        <v>711</v>
      </c>
      <c r="B88" s="154">
        <v>0.83932853717026379</v>
      </c>
      <c r="C88" s="155">
        <v>2.7348394768133173</v>
      </c>
      <c r="D88" s="156">
        <v>1.7361111111111112</v>
      </c>
      <c r="E88" s="156">
        <v>2.2753128555176336</v>
      </c>
      <c r="F88" s="156">
        <v>4.1156840934371521</v>
      </c>
      <c r="G88" s="156">
        <v>4.9145299145299148</v>
      </c>
      <c r="H88" s="157">
        <v>13.034623217922606</v>
      </c>
      <c r="I88" s="158">
        <v>-0.1398705730963615</v>
      </c>
      <c r="J88" s="155">
        <v>-0.53225264258768168</v>
      </c>
      <c r="K88" s="156">
        <v>2.1817089427536094</v>
      </c>
      <c r="L88" s="156">
        <v>5.7549197949396396</v>
      </c>
      <c r="M88" s="156">
        <v>3.7746503344626876</v>
      </c>
      <c r="N88" s="156">
        <v>5.3978485622200836</v>
      </c>
      <c r="O88" s="159">
        <v>22.435525761896063</v>
      </c>
    </row>
    <row r="89" spans="1:15" x14ac:dyDescent="0.25">
      <c r="A89" s="107" t="s">
        <v>712</v>
      </c>
      <c r="B89" s="154">
        <v>7.6454668470906633</v>
      </c>
      <c r="C89" s="155">
        <v>7.6052796983029536</v>
      </c>
      <c r="D89" s="156">
        <v>6.0163551401869162</v>
      </c>
      <c r="E89" s="156">
        <v>3.4710743801652892</v>
      </c>
      <c r="F89" s="156">
        <v>4.4728434504792327</v>
      </c>
      <c r="G89" s="156">
        <v>-0.6116207951070336</v>
      </c>
      <c r="H89" s="157">
        <v>9.282051282051281</v>
      </c>
      <c r="I89" s="158">
        <v>9.8281026526702107</v>
      </c>
      <c r="J89" s="155">
        <v>11.641836681763952</v>
      </c>
      <c r="K89" s="156">
        <v>13.20506487599466</v>
      </c>
      <c r="L89" s="156">
        <v>9.9331654188286009</v>
      </c>
      <c r="M89" s="156">
        <v>3.5369155738252528E-3</v>
      </c>
      <c r="N89" s="156">
        <v>10.245689045380951</v>
      </c>
      <c r="O89" s="159">
        <v>22.698010978826549</v>
      </c>
    </row>
    <row r="90" spans="1:15" x14ac:dyDescent="0.25">
      <c r="A90" s="107" t="s">
        <v>713</v>
      </c>
      <c r="B90" s="154">
        <v>4.4543429844097995</v>
      </c>
      <c r="C90" s="155">
        <v>4.797441364605544</v>
      </c>
      <c r="D90" s="156">
        <v>5.0864699898270604</v>
      </c>
      <c r="E90" s="156">
        <v>6.098741529525654</v>
      </c>
      <c r="F90" s="156">
        <v>5.8394160583941606</v>
      </c>
      <c r="G90" s="156">
        <v>7.5</v>
      </c>
      <c r="H90" s="157">
        <v>20.12830793905373</v>
      </c>
      <c r="I90" s="158">
        <v>4.472110877097629</v>
      </c>
      <c r="J90" s="155">
        <v>7.8660575417147633</v>
      </c>
      <c r="K90" s="156">
        <v>10.834396760482711</v>
      </c>
      <c r="L90" s="156">
        <v>11.482409896331486</v>
      </c>
      <c r="M90" s="156">
        <v>9.1551529247208645</v>
      </c>
      <c r="N90" s="156">
        <v>11.758439062185701</v>
      </c>
      <c r="O90" s="159">
        <v>30.035664289047396</v>
      </c>
    </row>
    <row r="91" spans="1:15" x14ac:dyDescent="0.25">
      <c r="A91" s="107" t="s">
        <v>627</v>
      </c>
      <c r="B91" s="154">
        <v>2.8157683024939661</v>
      </c>
      <c r="C91" s="155">
        <v>3.286384976525822</v>
      </c>
      <c r="D91" s="156">
        <v>2.4242424242424243</v>
      </c>
      <c r="E91" s="156">
        <v>3.7721893491124261</v>
      </c>
      <c r="F91" s="156">
        <v>2.9223093371347115</v>
      </c>
      <c r="G91" s="156">
        <v>3.32409972299169</v>
      </c>
      <c r="H91" s="157">
        <v>6.7024128686327078</v>
      </c>
      <c r="I91" s="158">
        <v>1.2867656180990803</v>
      </c>
      <c r="J91" s="155">
        <v>2.3526990877289253</v>
      </c>
      <c r="K91" s="156">
        <v>3.7772608037988014</v>
      </c>
      <c r="L91" s="156">
        <v>5.2025147717471025</v>
      </c>
      <c r="M91" s="156">
        <v>2.6477783916028725</v>
      </c>
      <c r="N91" s="156">
        <v>6.5902945962915975</v>
      </c>
      <c r="O91" s="159">
        <v>17.062184927828937</v>
      </c>
    </row>
    <row r="92" spans="1:15" x14ac:dyDescent="0.25">
      <c r="A92" s="107" t="s">
        <v>714</v>
      </c>
      <c r="B92" s="154">
        <v>2.754237288135593</v>
      </c>
      <c r="C92" s="155">
        <v>2.3711340206185567</v>
      </c>
      <c r="D92" s="156">
        <v>2.0140986908358509</v>
      </c>
      <c r="E92" s="156">
        <v>2.4679170779861797</v>
      </c>
      <c r="F92" s="156">
        <v>3.4682080924855487</v>
      </c>
      <c r="G92" s="156">
        <v>3.4450651769087521</v>
      </c>
      <c r="H92" s="157">
        <v>8.2808280828082808</v>
      </c>
      <c r="I92" s="158">
        <v>2.6664684497182165</v>
      </c>
      <c r="J92" s="155">
        <v>4.1294789774372749</v>
      </c>
      <c r="K92" s="156">
        <v>5.1590963680264972</v>
      </c>
      <c r="L92" s="156">
        <v>4.0825158684362384</v>
      </c>
      <c r="M92" s="156">
        <v>3.8571263571263574</v>
      </c>
      <c r="N92" s="156">
        <v>5.7846184642930618</v>
      </c>
      <c r="O92" s="159">
        <v>15.395653956539565</v>
      </c>
    </row>
    <row r="93" spans="1:15" x14ac:dyDescent="0.25">
      <c r="A93" s="107" t="s">
        <v>715</v>
      </c>
      <c r="B93" s="154">
        <v>3.0674846625766872</v>
      </c>
      <c r="C93" s="155">
        <v>1.5376984126984126</v>
      </c>
      <c r="D93" s="156">
        <v>1.9540791402051783</v>
      </c>
      <c r="E93" s="156">
        <v>2.5395304264494492</v>
      </c>
      <c r="F93" s="156">
        <v>2.6168224299065423</v>
      </c>
      <c r="G93" s="156">
        <v>4.0528233151183972</v>
      </c>
      <c r="H93" s="157">
        <v>9.9781181619256021</v>
      </c>
      <c r="I93" s="158">
        <v>0.71524440618340324</v>
      </c>
      <c r="J93" s="155">
        <v>-1.2796764229164306</v>
      </c>
      <c r="K93" s="156">
        <v>2.5471159052516801</v>
      </c>
      <c r="L93" s="156">
        <v>1.827118437861184</v>
      </c>
      <c r="M93" s="156">
        <v>-1.1438908058611559</v>
      </c>
      <c r="N93" s="156">
        <v>4.784902960379215</v>
      </c>
      <c r="O93" s="159">
        <v>19.091009753351852</v>
      </c>
    </row>
    <row r="94" spans="1:15" x14ac:dyDescent="0.25">
      <c r="A94" s="107" t="s">
        <v>716</v>
      </c>
      <c r="B94" s="154">
        <v>7.4637180373185892</v>
      </c>
      <c r="C94" s="155">
        <v>8.360128617363344</v>
      </c>
      <c r="D94" s="156">
        <v>8.2492581602373889</v>
      </c>
      <c r="E94" s="156">
        <v>6.0307017543859649</v>
      </c>
      <c r="F94" s="156">
        <v>5.5842812823164421</v>
      </c>
      <c r="G94" s="156">
        <v>7.3457394711067572</v>
      </c>
      <c r="H94" s="157">
        <v>15.51094890510949</v>
      </c>
      <c r="I94" s="158">
        <v>6.3088029274192934</v>
      </c>
      <c r="J94" s="155">
        <v>8.9531065472247029</v>
      </c>
      <c r="K94" s="156">
        <v>10.577590366223619</v>
      </c>
      <c r="L94" s="156">
        <v>8.9020053196258324</v>
      </c>
      <c r="M94" s="156">
        <v>2.7412410091191752</v>
      </c>
      <c r="N94" s="156">
        <v>6.1904024188938687</v>
      </c>
      <c r="O94" s="159">
        <v>30.808779511120278</v>
      </c>
    </row>
    <row r="95" spans="1:15" x14ac:dyDescent="0.25">
      <c r="A95" s="107" t="s">
        <v>629</v>
      </c>
      <c r="B95" s="154">
        <v>4.1226215644820297</v>
      </c>
      <c r="C95" s="155">
        <v>2.9441624365482233</v>
      </c>
      <c r="D95" s="156">
        <v>3.3530571992110452</v>
      </c>
      <c r="E95" s="156">
        <v>1.4312977099236641</v>
      </c>
      <c r="F95" s="156">
        <v>3.0103480714957667</v>
      </c>
      <c r="G95" s="156">
        <v>4.5662100456620998</v>
      </c>
      <c r="H95" s="157" t="s">
        <v>717</v>
      </c>
      <c r="I95" s="158">
        <v>0.7039546393734083</v>
      </c>
      <c r="J95" s="155">
        <v>0.46999880710962666</v>
      </c>
      <c r="K95" s="156">
        <v>4.0107332826747726</v>
      </c>
      <c r="L95" s="156">
        <v>6.2814395409541648</v>
      </c>
      <c r="M95" s="156">
        <v>3.036009652219366</v>
      </c>
      <c r="N95" s="156">
        <v>8.128730967289103</v>
      </c>
      <c r="O95" s="159">
        <v>13.880355283622761</v>
      </c>
    </row>
    <row r="96" spans="1:15" x14ac:dyDescent="0.25">
      <c r="A96" s="107" t="s">
        <v>718</v>
      </c>
      <c r="B96" s="154">
        <v>5.0259965337954942</v>
      </c>
      <c r="C96" s="155">
        <v>5.0330033003300327</v>
      </c>
      <c r="D96" s="156">
        <v>4.713275726630008</v>
      </c>
      <c r="E96" s="156">
        <v>5.1762940735183793</v>
      </c>
      <c r="F96" s="156">
        <v>4.4935805991440798</v>
      </c>
      <c r="G96" s="156">
        <v>5.2559726962457338</v>
      </c>
      <c r="H96" s="157">
        <v>22.957198443579767</v>
      </c>
      <c r="I96" s="158">
        <v>7.8050767825578422</v>
      </c>
      <c r="J96" s="155">
        <v>10.294341738743515</v>
      </c>
      <c r="K96" s="156">
        <v>9.5274937828129325</v>
      </c>
      <c r="L96" s="156">
        <v>8.2859881931479897</v>
      </c>
      <c r="M96" s="156">
        <v>4.7084971949378414</v>
      </c>
      <c r="N96" s="156">
        <v>7.9175140287561687</v>
      </c>
      <c r="O96" s="159">
        <v>27.747836162781585</v>
      </c>
    </row>
    <row r="97" spans="1:15" x14ac:dyDescent="0.25">
      <c r="A97" s="107" t="s">
        <v>631</v>
      </c>
      <c r="B97" s="154">
        <v>2.2592152199762188</v>
      </c>
      <c r="C97" s="155">
        <v>2.6744186046511627</v>
      </c>
      <c r="D97" s="156">
        <v>2.2650056625141564</v>
      </c>
      <c r="E97" s="156">
        <v>1.9933554817275747</v>
      </c>
      <c r="F97" s="156">
        <v>1.7372421281216071</v>
      </c>
      <c r="G97" s="156">
        <v>4.1622198505869799</v>
      </c>
      <c r="H97" s="157">
        <v>12.397540983606557</v>
      </c>
      <c r="I97" s="158">
        <v>4.3924436820100876</v>
      </c>
      <c r="J97" s="155">
        <v>5.0617466174661745</v>
      </c>
      <c r="K97" s="156">
        <v>4.1257293783776188</v>
      </c>
      <c r="L97" s="156">
        <v>5.1954593699965823</v>
      </c>
      <c r="M97" s="156">
        <v>5.3971782813168021</v>
      </c>
      <c r="N97" s="156">
        <v>8.6101150395093384</v>
      </c>
      <c r="O97" s="159">
        <v>14.163211951447247</v>
      </c>
    </row>
    <row r="98" spans="1:15" x14ac:dyDescent="0.25">
      <c r="A98" s="107" t="s">
        <v>632</v>
      </c>
      <c r="B98" s="154">
        <v>1.9957983193277309</v>
      </c>
      <c r="C98" s="155">
        <v>3.2955715756951593</v>
      </c>
      <c r="D98" s="156">
        <v>4.8853439680957127</v>
      </c>
      <c r="E98" s="156">
        <v>6.2737642585551328</v>
      </c>
      <c r="F98" s="156">
        <v>5.9928443649373877</v>
      </c>
      <c r="G98" s="156">
        <v>7.0042194092827001</v>
      </c>
      <c r="H98" s="157">
        <v>16.955835962145109</v>
      </c>
      <c r="I98" s="158">
        <v>7.9678923449212055E-2</v>
      </c>
      <c r="J98" s="155">
        <v>5.1319552973785862</v>
      </c>
      <c r="K98" s="156">
        <v>6.8122535298176325</v>
      </c>
      <c r="L98" s="156">
        <v>7.3199552546859152</v>
      </c>
      <c r="M98" s="156">
        <v>5.7759029894934644</v>
      </c>
      <c r="N98" s="156">
        <v>9.1815019060661012</v>
      </c>
      <c r="O98" s="159">
        <v>27.627776506580563</v>
      </c>
    </row>
    <row r="99" spans="1:15" x14ac:dyDescent="0.25">
      <c r="A99" s="107" t="s">
        <v>633</v>
      </c>
      <c r="B99" s="154">
        <v>1.9334049409237379</v>
      </c>
      <c r="C99" s="155">
        <v>0.84299262381454154</v>
      </c>
      <c r="D99" s="156">
        <v>0.8359456635318705</v>
      </c>
      <c r="E99" s="156">
        <v>1.5544041450777202</v>
      </c>
      <c r="F99" s="156">
        <v>2.8571428571428572</v>
      </c>
      <c r="G99" s="156">
        <v>4.5634920634920633</v>
      </c>
      <c r="H99" s="157">
        <v>12.04933586337761</v>
      </c>
      <c r="I99" s="158">
        <v>3.514123216725447</v>
      </c>
      <c r="J99" s="155">
        <v>3.123944872463857</v>
      </c>
      <c r="K99" s="156">
        <v>3.5680534575516973</v>
      </c>
      <c r="L99" s="156">
        <v>3.2403615410038653</v>
      </c>
      <c r="M99" s="156">
        <v>2.9145672688806612</v>
      </c>
      <c r="N99" s="156">
        <v>7.0956180687043551</v>
      </c>
      <c r="O99" s="159">
        <v>14.81060534308247</v>
      </c>
    </row>
    <row r="100" spans="1:15" x14ac:dyDescent="0.25">
      <c r="A100" s="107" t="s">
        <v>634</v>
      </c>
      <c r="B100" s="154">
        <v>5.1406401551891374</v>
      </c>
      <c r="C100" s="155">
        <v>1.5682656826568264</v>
      </c>
      <c r="D100" s="156">
        <v>1.2261580381471391</v>
      </c>
      <c r="E100" s="156">
        <v>1.7048003589053389</v>
      </c>
      <c r="F100" s="156">
        <v>1.5880017644464048</v>
      </c>
      <c r="G100" s="156">
        <v>0.34737299174989145</v>
      </c>
      <c r="H100" s="157">
        <v>8.0484638684552152</v>
      </c>
      <c r="I100" s="158">
        <v>3.5489180288055242</v>
      </c>
      <c r="J100" s="155">
        <v>4.7197887877481675</v>
      </c>
      <c r="K100" s="156">
        <v>5.5282404696076162</v>
      </c>
      <c r="L100" s="156">
        <v>3.9313790443084988</v>
      </c>
      <c r="M100" s="156">
        <v>-0.46871140926632937</v>
      </c>
      <c r="N100" s="156">
        <v>4.1033830729903124E-2</v>
      </c>
      <c r="O100" s="159">
        <v>16.4778868485087</v>
      </c>
    </row>
    <row r="101" spans="1:15" x14ac:dyDescent="0.25">
      <c r="A101" s="107" t="s">
        <v>719</v>
      </c>
      <c r="B101" s="154">
        <v>5.2361396303901433</v>
      </c>
      <c r="C101" s="155">
        <v>4.8292682926829267</v>
      </c>
      <c r="D101" s="156">
        <v>4.3275942298743608</v>
      </c>
      <c r="E101" s="156">
        <v>4.5495093666369311</v>
      </c>
      <c r="F101" s="156">
        <v>2.986348122866894</v>
      </c>
      <c r="G101" s="156">
        <v>3.1068765534382767</v>
      </c>
      <c r="H101" s="157">
        <v>13.097629570108477</v>
      </c>
      <c r="I101" s="158">
        <v>4.2934348474797757</v>
      </c>
      <c r="J101" s="155">
        <v>6.1155338915714195</v>
      </c>
      <c r="K101" s="156">
        <v>4.3110679122342823</v>
      </c>
      <c r="L101" s="156">
        <v>5.5438888323287676</v>
      </c>
      <c r="M101" s="156">
        <v>0.32109919251073737</v>
      </c>
      <c r="N101" s="156">
        <v>4.7319727580738995</v>
      </c>
      <c r="O101" s="159">
        <v>22.362284855340942</v>
      </c>
    </row>
    <row r="102" spans="1:15" x14ac:dyDescent="0.25">
      <c r="A102" s="107" t="s">
        <v>720</v>
      </c>
      <c r="B102" s="154">
        <v>1.4604810996563573</v>
      </c>
      <c r="C102" s="155">
        <v>1.0160880609652836</v>
      </c>
      <c r="D102" s="156">
        <v>1.6764459346186085</v>
      </c>
      <c r="E102" s="156">
        <v>2.0610057708161582</v>
      </c>
      <c r="F102" s="156">
        <v>2.8271405492730208</v>
      </c>
      <c r="G102" s="156">
        <v>3.9277297721916731</v>
      </c>
      <c r="H102" s="157">
        <v>13.83219954648526</v>
      </c>
      <c r="I102" s="158">
        <v>1.3175663345377568</v>
      </c>
      <c r="J102" s="155">
        <v>0.75918587896253598</v>
      </c>
      <c r="K102" s="156">
        <v>2.5204901548939516</v>
      </c>
      <c r="L102" s="156">
        <v>2.7165810833195296</v>
      </c>
      <c r="M102" s="156">
        <v>2.9706583827735762</v>
      </c>
      <c r="N102" s="156">
        <v>5.1348098813870866</v>
      </c>
      <c r="O102" s="159">
        <v>14.576416029980752</v>
      </c>
    </row>
    <row r="103" spans="1:15" x14ac:dyDescent="0.25">
      <c r="A103" s="107" t="s">
        <v>721</v>
      </c>
      <c r="B103" s="154">
        <v>1.6501650165016499</v>
      </c>
      <c r="C103" s="155">
        <v>1.6233766233766231</v>
      </c>
      <c r="D103" s="156">
        <v>1.650692225772098</v>
      </c>
      <c r="E103" s="156">
        <v>2.2524882137244631</v>
      </c>
      <c r="F103" s="156">
        <v>2.7151639344262293</v>
      </c>
      <c r="G103" s="156">
        <v>-1.596009975062344</v>
      </c>
      <c r="H103" s="157">
        <v>6.0821084642676126</v>
      </c>
      <c r="I103" s="158">
        <v>0.28068867188833374</v>
      </c>
      <c r="J103" s="155">
        <v>2.1949737901853275</v>
      </c>
      <c r="K103" s="156">
        <v>3.4932014009700203</v>
      </c>
      <c r="L103" s="156">
        <v>3.9147387574733559</v>
      </c>
      <c r="M103" s="156">
        <v>2.8514727884349655</v>
      </c>
      <c r="N103" s="156">
        <v>5.7009568768429313</v>
      </c>
      <c r="O103" s="159">
        <v>13.36426131146607</v>
      </c>
    </row>
    <row r="104" spans="1:15" x14ac:dyDescent="0.25">
      <c r="A104" s="107" t="s">
        <v>636</v>
      </c>
      <c r="B104" s="154">
        <v>1.139240506329114</v>
      </c>
      <c r="C104" s="155">
        <v>1.0012515644555695</v>
      </c>
      <c r="D104" s="156">
        <v>0.74349442379182151</v>
      </c>
      <c r="E104" s="156">
        <v>1.3530135301353015</v>
      </c>
      <c r="F104" s="156">
        <v>2.063106796116505</v>
      </c>
      <c r="G104" s="156">
        <v>3.56718192627824</v>
      </c>
      <c r="H104" s="157">
        <v>7.3478760045924227</v>
      </c>
      <c r="I104" s="158">
        <v>4.1923750276205531</v>
      </c>
      <c r="J104" s="155">
        <v>2.4657623634776793</v>
      </c>
      <c r="K104" s="156">
        <v>4.2994061549728544</v>
      </c>
      <c r="L104" s="156">
        <v>3.2559169000862442</v>
      </c>
      <c r="M104" s="156">
        <v>5.558471124777328</v>
      </c>
      <c r="N104" s="156">
        <v>6.1396690684760769</v>
      </c>
      <c r="O104" s="159">
        <v>14.694181834974962</v>
      </c>
    </row>
    <row r="105" spans="1:15" x14ac:dyDescent="0.25">
      <c r="A105" s="107" t="s">
        <v>637</v>
      </c>
      <c r="B105" s="154">
        <v>2.6119402985074625</v>
      </c>
      <c r="C105" s="155">
        <v>2.7272727272727271</v>
      </c>
      <c r="D105" s="156">
        <v>3.6283185840707963</v>
      </c>
      <c r="E105" s="156">
        <v>4.269854824935952</v>
      </c>
      <c r="F105" s="156">
        <v>4.9959049959049953</v>
      </c>
      <c r="G105" s="156">
        <v>5.77223088923557</v>
      </c>
      <c r="H105" s="157">
        <v>14.749262536873156</v>
      </c>
      <c r="I105" s="158">
        <v>1.9119442990594915</v>
      </c>
      <c r="J105" s="155">
        <v>2.7608101904087521</v>
      </c>
      <c r="K105" s="156">
        <v>5.0961298187958599</v>
      </c>
      <c r="L105" s="156">
        <v>5.689850206425489</v>
      </c>
      <c r="M105" s="156">
        <v>6.6522142233856902</v>
      </c>
      <c r="N105" s="156">
        <v>7.2267747337739534</v>
      </c>
      <c r="O105" s="159">
        <v>19.621226572559493</v>
      </c>
    </row>
    <row r="106" spans="1:15" x14ac:dyDescent="0.25">
      <c r="A106" s="107" t="s">
        <v>722</v>
      </c>
      <c r="B106" s="154">
        <v>4.3126684636118604</v>
      </c>
      <c r="C106" s="155">
        <v>5.3402239448751079</v>
      </c>
      <c r="D106" s="156">
        <v>4.9059689288634507</v>
      </c>
      <c r="E106" s="156">
        <v>5.6118472330475448</v>
      </c>
      <c r="F106" s="156">
        <v>5.0922509225092245</v>
      </c>
      <c r="G106" s="156">
        <v>4.5646067415730336</v>
      </c>
      <c r="H106" s="157">
        <v>10.342511752854264</v>
      </c>
      <c r="I106" s="158">
        <v>1.8008122382846201</v>
      </c>
      <c r="J106" s="155">
        <v>4.3072585512662567</v>
      </c>
      <c r="K106" s="156">
        <v>7.9425158434167091</v>
      </c>
      <c r="L106" s="156">
        <v>5.0078390911794619</v>
      </c>
      <c r="M106" s="156">
        <v>2.5455257489719991</v>
      </c>
      <c r="N106" s="156">
        <v>7.7440055647999122</v>
      </c>
      <c r="O106" s="159">
        <v>20.137159277556073</v>
      </c>
    </row>
    <row r="107" spans="1:15" ht="15.75" thickBot="1" x14ac:dyDescent="0.3">
      <c r="A107" s="110" t="s">
        <v>723</v>
      </c>
      <c r="B107" s="160">
        <v>1.1146496815286624</v>
      </c>
      <c r="C107" s="161">
        <v>2.3622047244094486</v>
      </c>
      <c r="D107" s="162">
        <v>2.6153846153846154</v>
      </c>
      <c r="E107" s="162">
        <v>3.4482758620689653</v>
      </c>
      <c r="F107" s="162">
        <v>2.4637681159420293</v>
      </c>
      <c r="G107" s="162">
        <v>5.9405940594059405</v>
      </c>
      <c r="H107" s="163">
        <v>12.149532710280374</v>
      </c>
      <c r="I107" s="164">
        <v>2.3092257593204808</v>
      </c>
      <c r="J107" s="161">
        <v>2.971147794936341</v>
      </c>
      <c r="K107" s="162">
        <v>5.9165755791403685</v>
      </c>
      <c r="L107" s="162">
        <v>5.9500427222388668</v>
      </c>
      <c r="M107" s="162">
        <v>3.0320803527477245</v>
      </c>
      <c r="N107" s="162">
        <v>8.9068249740785177</v>
      </c>
      <c r="O107" s="165">
        <v>21.866599462365592</v>
      </c>
    </row>
    <row r="108" spans="1:15" x14ac:dyDescent="0.25">
      <c r="B108" s="31"/>
      <c r="C108" s="31"/>
      <c r="D108" s="31"/>
      <c r="E108" s="31"/>
      <c r="F108" s="31"/>
      <c r="G108" s="31"/>
      <c r="H108" s="31"/>
      <c r="I108" s="113"/>
      <c r="J108" s="113"/>
      <c r="K108" s="113"/>
      <c r="L108" s="113"/>
      <c r="M108" s="113"/>
      <c r="N108" s="113"/>
      <c r="O108" s="113"/>
    </row>
    <row r="109" spans="1:15" x14ac:dyDescent="0.25">
      <c r="A109" s="605" t="s">
        <v>724</v>
      </c>
      <c r="B109" s="605"/>
      <c r="C109" s="605"/>
      <c r="D109" s="605"/>
      <c r="E109" s="605"/>
      <c r="F109" s="605"/>
      <c r="G109" s="605"/>
      <c r="H109" s="605"/>
      <c r="I109" s="605"/>
      <c r="J109" s="605"/>
      <c r="K109" s="605"/>
      <c r="L109" s="605"/>
      <c r="M109" s="605"/>
      <c r="N109" s="605"/>
      <c r="O109" s="605"/>
    </row>
  </sheetData>
  <mergeCells count="4">
    <mergeCell ref="A5:A6"/>
    <mergeCell ref="B5:H5"/>
    <mergeCell ref="I5:O5"/>
    <mergeCell ref="A109:O109"/>
  </mergeCells>
  <hyperlinks>
    <hyperlink ref="A2" location="'Appendix Table Menu'!A1" display="'Appendix Table Menu'!A1" xr:uid="{F0AB4246-9171-4A26-B6AE-D9DAD433ED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4B273-A547-4339-8510-11FC05F795CE}">
  <sheetPr>
    <tabColor rgb="FF203764"/>
  </sheetPr>
  <dimension ref="A1:I35"/>
  <sheetViews>
    <sheetView topLeftCell="A14" workbookViewId="0">
      <selection activeCell="A35" sqref="A35"/>
    </sheetView>
  </sheetViews>
  <sheetFormatPr defaultRowHeight="15" x14ac:dyDescent="0.25"/>
  <cols>
    <col min="1" max="1" width="32.7109375" customWidth="1"/>
    <col min="2" max="2" width="9.7109375" customWidth="1"/>
    <col min="3" max="3" width="9" customWidth="1"/>
    <col min="4" max="4" width="10.42578125" customWidth="1"/>
  </cols>
  <sheetData>
    <row r="1" spans="1:9" ht="21" x14ac:dyDescent="0.35">
      <c r="A1" s="57" t="s">
        <v>120</v>
      </c>
    </row>
    <row r="2" spans="1:9" x14ac:dyDescent="0.25">
      <c r="A2" s="370" t="s">
        <v>71</v>
      </c>
    </row>
    <row r="4" spans="1:9" ht="15.75" thickBot="1" x14ac:dyDescent="0.3"/>
    <row r="5" spans="1:9" x14ac:dyDescent="0.25">
      <c r="A5" s="563"/>
      <c r="B5" s="561" t="s">
        <v>121</v>
      </c>
      <c r="C5" s="561"/>
      <c r="D5" s="562"/>
    </row>
    <row r="6" spans="1:9" ht="32.450000000000003" customHeight="1" x14ac:dyDescent="0.25">
      <c r="A6" s="564"/>
      <c r="B6" s="376">
        <v>2009</v>
      </c>
      <c r="C6" s="376">
        <v>2019</v>
      </c>
      <c r="D6" s="377" t="s">
        <v>122</v>
      </c>
    </row>
    <row r="7" spans="1:9" x14ac:dyDescent="0.25">
      <c r="A7" s="324" t="s">
        <v>78</v>
      </c>
      <c r="B7" s="15">
        <v>34.050480000000007</v>
      </c>
      <c r="C7" s="15">
        <v>35.839200000000005</v>
      </c>
      <c r="D7" s="21">
        <v>1.7887199999999979</v>
      </c>
    </row>
    <row r="8" spans="1:9" x14ac:dyDescent="0.25">
      <c r="A8" s="559" t="s">
        <v>111</v>
      </c>
      <c r="B8" s="535"/>
      <c r="C8" s="535"/>
      <c r="D8" s="560"/>
    </row>
    <row r="9" spans="1:9" x14ac:dyDescent="0.25">
      <c r="A9" s="324" t="s">
        <v>80</v>
      </c>
      <c r="B9" s="15">
        <v>84.65531</v>
      </c>
      <c r="C9" s="15">
        <v>84.776570000000007</v>
      </c>
      <c r="D9" s="21">
        <v>0.12126000000000658</v>
      </c>
    </row>
    <row r="10" spans="1:9" x14ac:dyDescent="0.25">
      <c r="A10" s="324" t="s">
        <v>81</v>
      </c>
      <c r="B10" s="15">
        <v>57.394370000000002</v>
      </c>
      <c r="C10" s="15">
        <v>61.479590000000002</v>
      </c>
      <c r="D10" s="21">
        <v>4.0852199999999996</v>
      </c>
    </row>
    <row r="11" spans="1:9" x14ac:dyDescent="0.25">
      <c r="A11" s="324" t="s">
        <v>82</v>
      </c>
      <c r="B11" s="15">
        <v>36.504440000000002</v>
      </c>
      <c r="C11" s="15">
        <v>41.687339999999992</v>
      </c>
      <c r="D11" s="21">
        <v>5.1828999999999894</v>
      </c>
      <c r="I11" t="s">
        <v>5</v>
      </c>
    </row>
    <row r="12" spans="1:9" x14ac:dyDescent="0.25">
      <c r="A12" s="324" t="s">
        <v>83</v>
      </c>
      <c r="B12" s="15">
        <v>27.244380000000007</v>
      </c>
      <c r="C12" s="15">
        <v>31.387079999999997</v>
      </c>
      <c r="D12" s="21">
        <v>4.1426999999999907</v>
      </c>
    </row>
    <row r="13" spans="1:9" x14ac:dyDescent="0.25">
      <c r="A13" s="324" t="s">
        <v>84</v>
      </c>
      <c r="B13" s="15">
        <v>21.387560000000008</v>
      </c>
      <c r="C13" s="15">
        <v>25.093879999999999</v>
      </c>
      <c r="D13" s="21">
        <v>3.706319999999991</v>
      </c>
    </row>
    <row r="14" spans="1:9" x14ac:dyDescent="0.25">
      <c r="A14" s="324" t="s">
        <v>86</v>
      </c>
      <c r="B14" s="15">
        <v>18.664810000000003</v>
      </c>
      <c r="C14" s="15">
        <v>20.723780000000005</v>
      </c>
      <c r="D14" s="21">
        <v>2.0589700000000022</v>
      </c>
    </row>
    <row r="15" spans="1:9" x14ac:dyDescent="0.25">
      <c r="A15" s="324" t="s">
        <v>123</v>
      </c>
      <c r="B15" s="15">
        <v>23.260080000000002</v>
      </c>
      <c r="C15" s="15">
        <v>23.458770000000001</v>
      </c>
      <c r="D15" s="21">
        <v>0.19868999999999915</v>
      </c>
    </row>
    <row r="16" spans="1:9" x14ac:dyDescent="0.25">
      <c r="A16" s="324" t="s">
        <v>124</v>
      </c>
      <c r="B16" s="15">
        <v>20.865250000000003</v>
      </c>
      <c r="C16" s="15">
        <v>21.888320000000007</v>
      </c>
      <c r="D16" s="21">
        <v>1.0230700000000041</v>
      </c>
    </row>
    <row r="17" spans="1:4" x14ac:dyDescent="0.25">
      <c r="A17" s="565" t="s">
        <v>88</v>
      </c>
      <c r="B17" s="538"/>
      <c r="C17" s="538"/>
      <c r="D17" s="566"/>
    </row>
    <row r="18" spans="1:4" x14ac:dyDescent="0.25">
      <c r="A18" s="324" t="s">
        <v>89</v>
      </c>
      <c r="B18" s="15">
        <v>27.094680000000011</v>
      </c>
      <c r="C18" s="15">
        <v>27.788659999999993</v>
      </c>
      <c r="D18" s="21">
        <v>0.69397999999998206</v>
      </c>
    </row>
    <row r="19" spans="1:4" x14ac:dyDescent="0.25">
      <c r="A19" s="324" t="s">
        <v>90</v>
      </c>
      <c r="B19" s="15">
        <v>55.251529999999995</v>
      </c>
      <c r="C19" s="15">
        <v>57.683169999999997</v>
      </c>
      <c r="D19" s="21">
        <v>2.4316400000000016</v>
      </c>
    </row>
    <row r="20" spans="1:4" x14ac:dyDescent="0.25">
      <c r="A20" s="324" t="s">
        <v>91</v>
      </c>
      <c r="B20" s="15">
        <v>51.862760000000002</v>
      </c>
      <c r="C20" s="15">
        <v>51.893360000000001</v>
      </c>
      <c r="D20" s="21">
        <v>3.0599999999999739E-2</v>
      </c>
    </row>
    <row r="21" spans="1:4" x14ac:dyDescent="0.25">
      <c r="A21" s="324" t="s">
        <v>92</v>
      </c>
      <c r="B21" s="15">
        <v>40.786460000000005</v>
      </c>
      <c r="C21" s="15">
        <v>39.674469999999992</v>
      </c>
      <c r="D21" s="21">
        <v>-1.1119900000000129</v>
      </c>
    </row>
    <row r="22" spans="1:4" x14ac:dyDescent="0.25">
      <c r="A22" s="74" t="s">
        <v>125</v>
      </c>
      <c r="B22" s="15">
        <v>45.8232</v>
      </c>
      <c r="C22" s="15">
        <v>48.753749999999997</v>
      </c>
      <c r="D22" s="21">
        <v>2.9305499999999967</v>
      </c>
    </row>
    <row r="23" spans="1:4" x14ac:dyDescent="0.25">
      <c r="A23" s="559" t="s">
        <v>100</v>
      </c>
      <c r="B23" s="535"/>
      <c r="C23" s="535"/>
      <c r="D23" s="560"/>
    </row>
    <row r="24" spans="1:4" x14ac:dyDescent="0.25">
      <c r="A24" s="324" t="s">
        <v>126</v>
      </c>
      <c r="B24" s="15">
        <v>46.836500000000001</v>
      </c>
      <c r="C24" s="15">
        <v>46.501719999999999</v>
      </c>
      <c r="D24" s="21">
        <v>-0.33478000000000208</v>
      </c>
    </row>
    <row r="25" spans="1:4" x14ac:dyDescent="0.25">
      <c r="A25" s="324" t="s">
        <v>127</v>
      </c>
      <c r="B25" s="15">
        <v>32.050250000000005</v>
      </c>
      <c r="C25" s="15">
        <v>33.925219999999996</v>
      </c>
      <c r="D25" s="21">
        <v>1.8749699999999905</v>
      </c>
    </row>
    <row r="26" spans="1:4" x14ac:dyDescent="0.25">
      <c r="A26" s="559" t="s">
        <v>128</v>
      </c>
      <c r="B26" s="535"/>
      <c r="C26" s="535"/>
      <c r="D26" s="560"/>
    </row>
    <row r="27" spans="1:4" x14ac:dyDescent="0.25">
      <c r="A27" s="325" t="s">
        <v>95</v>
      </c>
      <c r="B27" s="15">
        <v>65.669470000000004</v>
      </c>
      <c r="C27" s="15">
        <v>63.875749999999996</v>
      </c>
      <c r="D27" s="21">
        <v>-1.7937200000000075</v>
      </c>
    </row>
    <row r="28" spans="1:4" x14ac:dyDescent="0.25">
      <c r="A28" s="325" t="s">
        <v>96</v>
      </c>
      <c r="B28" s="15">
        <v>51.80556</v>
      </c>
      <c r="C28" s="15">
        <v>52.845289999999999</v>
      </c>
      <c r="D28" s="21">
        <v>1.0397299999999987</v>
      </c>
    </row>
    <row r="29" spans="1:4" x14ac:dyDescent="0.25">
      <c r="A29" s="325" t="s">
        <v>97</v>
      </c>
      <c r="B29" s="15">
        <v>43.319209999999998</v>
      </c>
      <c r="C29" s="15">
        <v>46.582929999999998</v>
      </c>
      <c r="D29" s="21">
        <v>3.2637199999999993</v>
      </c>
    </row>
    <row r="30" spans="1:4" x14ac:dyDescent="0.25">
      <c r="A30" s="325" t="s">
        <v>98</v>
      </c>
      <c r="B30" s="15">
        <v>33.18768</v>
      </c>
      <c r="C30" s="15">
        <v>37.573670000000007</v>
      </c>
      <c r="D30" s="21">
        <v>4.3859900000000067</v>
      </c>
    </row>
    <row r="31" spans="1:4" ht="15.75" thickBot="1" x14ac:dyDescent="0.3">
      <c r="A31" s="326" t="s">
        <v>99</v>
      </c>
      <c r="B31" s="23">
        <v>16.696399999999997</v>
      </c>
      <c r="C31" s="23">
        <v>20.850400000000008</v>
      </c>
      <c r="D31" s="29">
        <v>4.1540000000000106</v>
      </c>
    </row>
    <row r="33" spans="1:1" x14ac:dyDescent="0.25">
      <c r="A33" s="63" t="s">
        <v>129</v>
      </c>
    </row>
    <row r="34" spans="1:1" x14ac:dyDescent="0.25">
      <c r="A34" s="63" t="s">
        <v>130</v>
      </c>
    </row>
    <row r="35" spans="1:1" x14ac:dyDescent="0.25">
      <c r="A35" t="s">
        <v>131</v>
      </c>
    </row>
  </sheetData>
  <mergeCells count="6">
    <mergeCell ref="A26:D26"/>
    <mergeCell ref="B5:D5"/>
    <mergeCell ref="A5:A6"/>
    <mergeCell ref="A8:D8"/>
    <mergeCell ref="A17:D17"/>
    <mergeCell ref="A23:D23"/>
  </mergeCells>
  <hyperlinks>
    <hyperlink ref="A2" location="'Appendix Table Menu'!A1" display="'Appendix Table Menu'!A1" xr:uid="{2F89316E-2FE9-40B1-A52B-57A4E1A9224E}"/>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E03EC-8B02-473C-A7C3-A78206D19C5E}">
  <sheetPr>
    <tabColor rgb="FF203764"/>
  </sheetPr>
  <dimension ref="A1:G34"/>
  <sheetViews>
    <sheetView workbookViewId="0">
      <selection activeCell="A33" sqref="A33"/>
    </sheetView>
  </sheetViews>
  <sheetFormatPr defaultColWidth="8.85546875" defaultRowHeight="15" x14ac:dyDescent="0.25"/>
  <cols>
    <col min="1" max="1" width="32.7109375" customWidth="1"/>
    <col min="2" max="7" width="17.140625" customWidth="1"/>
  </cols>
  <sheetData>
    <row r="1" spans="1:7" ht="21" x14ac:dyDescent="0.35">
      <c r="A1" s="57" t="s">
        <v>132</v>
      </c>
    </row>
    <row r="2" spans="1:7" x14ac:dyDescent="0.25">
      <c r="A2" s="370" t="s">
        <v>71</v>
      </c>
    </row>
    <row r="4" spans="1:7" ht="15.75" thickBot="1" x14ac:dyDescent="0.3"/>
    <row r="5" spans="1:7" x14ac:dyDescent="0.25">
      <c r="A5" s="581"/>
      <c r="B5" s="578" t="s">
        <v>121</v>
      </c>
      <c r="C5" s="579"/>
      <c r="D5" s="579"/>
      <c r="E5" s="579"/>
      <c r="F5" s="579"/>
      <c r="G5" s="580"/>
    </row>
    <row r="6" spans="1:7" x14ac:dyDescent="0.25">
      <c r="A6" s="582"/>
      <c r="B6" s="374" t="s">
        <v>95</v>
      </c>
      <c r="C6" s="374" t="s">
        <v>107</v>
      </c>
      <c r="D6" s="374" t="s">
        <v>108</v>
      </c>
      <c r="E6" s="374" t="s">
        <v>109</v>
      </c>
      <c r="F6" s="374" t="s">
        <v>110</v>
      </c>
      <c r="G6" s="375" t="s">
        <v>78</v>
      </c>
    </row>
    <row r="7" spans="1:7" x14ac:dyDescent="0.25">
      <c r="A7" s="74" t="s">
        <v>78</v>
      </c>
      <c r="B7" s="64">
        <v>63.875749999999996</v>
      </c>
      <c r="C7" s="64">
        <v>52.845289999999999</v>
      </c>
      <c r="D7" s="64">
        <v>46.582929999999998</v>
      </c>
      <c r="E7" s="64">
        <v>37.573670000000007</v>
      </c>
      <c r="F7" s="64">
        <v>20.8504</v>
      </c>
      <c r="G7" s="357">
        <v>35.839200000000005</v>
      </c>
    </row>
    <row r="8" spans="1:7" x14ac:dyDescent="0.25">
      <c r="A8" s="567" t="s">
        <v>111</v>
      </c>
      <c r="B8" s="568"/>
      <c r="C8" s="568"/>
      <c r="D8" s="568"/>
      <c r="E8" s="568"/>
      <c r="F8" s="568"/>
      <c r="G8" s="569"/>
    </row>
    <row r="9" spans="1:7" x14ac:dyDescent="0.25">
      <c r="A9" s="324" t="s">
        <v>80</v>
      </c>
      <c r="B9" s="65">
        <v>91.900390000000002</v>
      </c>
      <c r="C9" s="65">
        <v>90.523120000000006</v>
      </c>
      <c r="D9" s="65">
        <v>87.48875000000001</v>
      </c>
      <c r="E9" s="65">
        <v>79.851119999999995</v>
      </c>
      <c r="F9" s="65">
        <v>72.024839999999998</v>
      </c>
      <c r="G9" s="358">
        <v>84.776570000000007</v>
      </c>
    </row>
    <row r="10" spans="1:7" x14ac:dyDescent="0.25">
      <c r="A10" s="324" t="s">
        <v>81</v>
      </c>
      <c r="B10" s="65">
        <v>85.822209999999998</v>
      </c>
      <c r="C10" s="65">
        <v>83.201340000000002</v>
      </c>
      <c r="D10" s="65">
        <v>75.59684</v>
      </c>
      <c r="E10" s="65">
        <v>64.297779999999989</v>
      </c>
      <c r="F10" s="65">
        <v>44.789210000000004</v>
      </c>
      <c r="G10" s="358">
        <v>61.479590000000009</v>
      </c>
    </row>
    <row r="11" spans="1:7" x14ac:dyDescent="0.25">
      <c r="A11" s="324" t="s">
        <v>82</v>
      </c>
      <c r="B11" s="65">
        <v>75.815569999999994</v>
      </c>
      <c r="C11" s="65">
        <v>72.221059999999994</v>
      </c>
      <c r="D11" s="65">
        <v>63.351849999999999</v>
      </c>
      <c r="E11" s="65">
        <v>49.579810000000002</v>
      </c>
      <c r="F11" s="65">
        <v>25.125580000000003</v>
      </c>
      <c r="G11" s="358">
        <v>41.687339999999992</v>
      </c>
    </row>
    <row r="12" spans="1:7" x14ac:dyDescent="0.25">
      <c r="A12" s="324" t="s">
        <v>83</v>
      </c>
      <c r="B12" s="65">
        <v>66.290099999999995</v>
      </c>
      <c r="C12" s="65">
        <v>59.364939999999997</v>
      </c>
      <c r="D12" s="65">
        <v>51.2699</v>
      </c>
      <c r="E12" s="65">
        <v>38.314919999999994</v>
      </c>
      <c r="F12" s="65">
        <v>17.247829999999997</v>
      </c>
      <c r="G12" s="358">
        <v>31.387080000000001</v>
      </c>
    </row>
    <row r="13" spans="1:7" x14ac:dyDescent="0.25">
      <c r="A13" s="324" t="s">
        <v>84</v>
      </c>
      <c r="B13" s="65">
        <v>57.946820000000002</v>
      </c>
      <c r="C13" s="65">
        <v>44.165319999999994</v>
      </c>
      <c r="D13" s="65">
        <v>34.747520000000002</v>
      </c>
      <c r="E13" s="65">
        <v>25.05132</v>
      </c>
      <c r="F13" s="65">
        <v>11.775080000000004</v>
      </c>
      <c r="G13" s="358">
        <v>25.093880000000002</v>
      </c>
    </row>
    <row r="14" spans="1:7" x14ac:dyDescent="0.25">
      <c r="A14" s="324" t="s">
        <v>86</v>
      </c>
      <c r="B14" s="65">
        <v>51.546530000000004</v>
      </c>
      <c r="C14" s="65">
        <v>35.507820000000002</v>
      </c>
      <c r="D14" s="65">
        <v>22.01343</v>
      </c>
      <c r="E14" s="65">
        <v>14.774960000000004</v>
      </c>
      <c r="F14" s="65">
        <v>8.2535899999999991</v>
      </c>
      <c r="G14" s="358">
        <v>20.723780000000001</v>
      </c>
    </row>
    <row r="15" spans="1:7" x14ac:dyDescent="0.25">
      <c r="A15" s="324" t="s">
        <v>133</v>
      </c>
      <c r="B15" s="65">
        <v>45.826480000000004</v>
      </c>
      <c r="C15" s="65">
        <v>31.873510000000003</v>
      </c>
      <c r="D15" s="65">
        <v>20.206500000000005</v>
      </c>
      <c r="E15" s="65">
        <v>14.818750000000003</v>
      </c>
      <c r="F15" s="65">
        <v>10.786510000000005</v>
      </c>
      <c r="G15" s="358">
        <v>23.458769999999994</v>
      </c>
    </row>
    <row r="16" spans="1:7" x14ac:dyDescent="0.25">
      <c r="A16" s="570" t="s">
        <v>88</v>
      </c>
      <c r="B16" s="547"/>
      <c r="C16" s="547"/>
      <c r="D16" s="547"/>
      <c r="E16" s="547"/>
      <c r="F16" s="547"/>
      <c r="G16" s="571"/>
    </row>
    <row r="17" spans="1:7" x14ac:dyDescent="0.25">
      <c r="A17" s="359" t="s">
        <v>89</v>
      </c>
      <c r="B17" s="322">
        <v>54.689389999999996</v>
      </c>
      <c r="C17" s="322">
        <v>43.054919999999996</v>
      </c>
      <c r="D17" s="322">
        <v>37.05245</v>
      </c>
      <c r="E17" s="322">
        <v>29.816200000000002</v>
      </c>
      <c r="F17" s="322">
        <v>16.441769999999998</v>
      </c>
      <c r="G17" s="360">
        <v>27.78866</v>
      </c>
    </row>
    <row r="18" spans="1:7" x14ac:dyDescent="0.25">
      <c r="A18" s="74" t="s">
        <v>90</v>
      </c>
      <c r="B18" s="64">
        <v>77.891719999999992</v>
      </c>
      <c r="C18" s="64">
        <v>70.490809999999996</v>
      </c>
      <c r="D18" s="64">
        <v>65.973879999999994</v>
      </c>
      <c r="E18" s="64">
        <v>54.702230000000007</v>
      </c>
      <c r="F18" s="64">
        <v>33.881649999999993</v>
      </c>
      <c r="G18" s="357">
        <v>57.683170000000004</v>
      </c>
    </row>
    <row r="19" spans="1:7" x14ac:dyDescent="0.25">
      <c r="A19" s="74" t="s">
        <v>91</v>
      </c>
      <c r="B19" s="64">
        <v>72.805350000000004</v>
      </c>
      <c r="C19" s="64">
        <v>67.746520000000004</v>
      </c>
      <c r="D19" s="64">
        <v>62.393429999999995</v>
      </c>
      <c r="E19" s="64">
        <v>52.984739999999995</v>
      </c>
      <c r="F19" s="64">
        <v>33.846160000000005</v>
      </c>
      <c r="G19" s="357">
        <v>51.893360000000001</v>
      </c>
    </row>
    <row r="20" spans="1:7" x14ac:dyDescent="0.25">
      <c r="A20" s="74" t="s">
        <v>92</v>
      </c>
      <c r="B20" s="64">
        <v>71.480949999999993</v>
      </c>
      <c r="C20" s="64">
        <v>58.989660000000001</v>
      </c>
      <c r="D20" s="64">
        <v>49.527869999999993</v>
      </c>
      <c r="E20" s="64">
        <v>45.631180000000008</v>
      </c>
      <c r="F20" s="64">
        <v>28.665140000000001</v>
      </c>
      <c r="G20" s="357">
        <v>39.198949999999996</v>
      </c>
    </row>
    <row r="21" spans="1:7" x14ac:dyDescent="0.25">
      <c r="A21" s="74" t="s">
        <v>125</v>
      </c>
      <c r="B21" s="64">
        <v>69.324290000000005</v>
      </c>
      <c r="C21" s="64">
        <v>64.949030000000008</v>
      </c>
      <c r="D21" s="64">
        <v>60.932509999999994</v>
      </c>
      <c r="E21" s="64">
        <v>51.697379999999995</v>
      </c>
      <c r="F21" s="64">
        <v>31.648549999999997</v>
      </c>
      <c r="G21" s="357">
        <v>49.265239999999999</v>
      </c>
    </row>
    <row r="22" spans="1:7" x14ac:dyDescent="0.25">
      <c r="A22" s="572" t="s">
        <v>112</v>
      </c>
      <c r="B22" s="573"/>
      <c r="C22" s="573"/>
      <c r="D22" s="573"/>
      <c r="E22" s="573"/>
      <c r="F22" s="573"/>
      <c r="G22" s="574"/>
    </row>
    <row r="23" spans="1:7" x14ac:dyDescent="0.25">
      <c r="A23" s="74" t="s">
        <v>113</v>
      </c>
      <c r="B23" s="64">
        <v>34.826340000000002</v>
      </c>
      <c r="C23" s="64">
        <v>29.335799999999999</v>
      </c>
      <c r="D23" s="64">
        <v>23.234180000000006</v>
      </c>
      <c r="E23" s="64">
        <v>19.018440000000002</v>
      </c>
      <c r="F23" s="64">
        <v>11.8757</v>
      </c>
      <c r="G23" s="357">
        <v>16.082980000000003</v>
      </c>
    </row>
    <row r="24" spans="1:7" x14ac:dyDescent="0.25">
      <c r="A24" s="74" t="s">
        <v>114</v>
      </c>
      <c r="B24" s="64">
        <v>59.829920000000001</v>
      </c>
      <c r="C24" s="64">
        <v>62.01973000000001</v>
      </c>
      <c r="D24" s="64">
        <v>53.498020000000004</v>
      </c>
      <c r="E24" s="64">
        <v>39.585380000000001</v>
      </c>
      <c r="F24" s="64">
        <v>15.55841</v>
      </c>
      <c r="G24" s="357">
        <v>25.540850000000002</v>
      </c>
    </row>
    <row r="25" spans="1:7" x14ac:dyDescent="0.25">
      <c r="A25" s="74" t="s">
        <v>115</v>
      </c>
      <c r="B25" s="64">
        <v>81.644859999999994</v>
      </c>
      <c r="C25" s="64">
        <v>77.846299999999999</v>
      </c>
      <c r="D25" s="64">
        <v>71.136829999999989</v>
      </c>
      <c r="E25" s="64">
        <v>57.919290000000004</v>
      </c>
      <c r="F25" s="64">
        <v>37.921269999999993</v>
      </c>
      <c r="G25" s="357">
        <v>62.879339999999992</v>
      </c>
    </row>
    <row r="26" spans="1:7" x14ac:dyDescent="0.25">
      <c r="A26" s="74" t="s">
        <v>116</v>
      </c>
      <c r="B26" s="64">
        <v>57.180309999999999</v>
      </c>
      <c r="C26" s="64">
        <v>49.607680000000002</v>
      </c>
      <c r="D26" s="64">
        <v>44.803579999999997</v>
      </c>
      <c r="E26" s="64">
        <v>38.976469999999999</v>
      </c>
      <c r="F26" s="64">
        <v>27.632359999999998</v>
      </c>
      <c r="G26" s="357">
        <v>38.33137</v>
      </c>
    </row>
    <row r="27" spans="1:7" x14ac:dyDescent="0.25">
      <c r="A27" s="74" t="s">
        <v>117</v>
      </c>
      <c r="B27" s="64">
        <v>63.415379999999999</v>
      </c>
      <c r="C27" s="64">
        <v>50.696860000000001</v>
      </c>
      <c r="D27" s="64">
        <v>46.737749999999998</v>
      </c>
      <c r="E27" s="64">
        <v>41.560490000000009</v>
      </c>
      <c r="F27" s="64">
        <v>35.289259999999999</v>
      </c>
      <c r="G27" s="357">
        <v>48.31082</v>
      </c>
    </row>
    <row r="28" spans="1:7" x14ac:dyDescent="0.25">
      <c r="A28" s="74" t="s">
        <v>118</v>
      </c>
      <c r="B28" s="64">
        <v>80.209379999999996</v>
      </c>
      <c r="C28" s="64">
        <v>71.173029999999997</v>
      </c>
      <c r="D28" s="64">
        <v>67.94032</v>
      </c>
      <c r="E28" s="64">
        <v>63.14425</v>
      </c>
      <c r="F28" s="64">
        <v>50.466630000000002</v>
      </c>
      <c r="G28" s="357">
        <v>59.539469999999994</v>
      </c>
    </row>
    <row r="29" spans="1:7" x14ac:dyDescent="0.25">
      <c r="A29" s="575" t="s">
        <v>100</v>
      </c>
      <c r="B29" s="576"/>
      <c r="C29" s="576"/>
      <c r="D29" s="576"/>
      <c r="E29" s="576"/>
      <c r="F29" s="576"/>
      <c r="G29" s="577"/>
    </row>
    <row r="30" spans="1:7" x14ac:dyDescent="0.25">
      <c r="A30" s="324" t="s">
        <v>101</v>
      </c>
      <c r="B30" s="15">
        <v>62.64873</v>
      </c>
      <c r="C30" s="15">
        <v>50.811430000000001</v>
      </c>
      <c r="D30" s="15">
        <v>44.413130000000002</v>
      </c>
      <c r="E30" s="15">
        <v>35.503270000000001</v>
      </c>
      <c r="F30" s="15">
        <v>19.114129999999996</v>
      </c>
      <c r="G30" s="21">
        <v>33.925220000000003</v>
      </c>
    </row>
    <row r="31" spans="1:7" ht="15.75" thickBot="1" x14ac:dyDescent="0.3">
      <c r="A31" s="75" t="s">
        <v>102</v>
      </c>
      <c r="B31" s="23">
        <v>70.564840000000004</v>
      </c>
      <c r="C31" s="23">
        <v>63.476510000000005</v>
      </c>
      <c r="D31" s="23">
        <v>58.084209999999992</v>
      </c>
      <c r="E31" s="23">
        <v>49.371469999999995</v>
      </c>
      <c r="F31" s="23">
        <v>30.789000000000001</v>
      </c>
      <c r="G31" s="29">
        <v>46.501719999999999</v>
      </c>
    </row>
    <row r="33" spans="1:1" x14ac:dyDescent="0.25">
      <c r="A33" s="63" t="s">
        <v>103</v>
      </c>
    </row>
    <row r="34" spans="1:1" x14ac:dyDescent="0.25">
      <c r="A34" t="s">
        <v>119</v>
      </c>
    </row>
  </sheetData>
  <mergeCells count="6">
    <mergeCell ref="A8:G8"/>
    <mergeCell ref="A16:G16"/>
    <mergeCell ref="A22:G22"/>
    <mergeCell ref="A29:G29"/>
    <mergeCell ref="B5:G5"/>
    <mergeCell ref="A5:A6"/>
  </mergeCells>
  <hyperlinks>
    <hyperlink ref="A2" location="'Appendix Table Menu'!A1" display="'Appendix Table Menu'!A1" xr:uid="{C8BF4662-10FC-4AD6-B4D1-D3677551773F}"/>
  </hyperlink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71C85-EA65-C240-8EE1-9806723F3DB1}">
  <sheetPr>
    <tabColor rgb="FF203764"/>
  </sheetPr>
  <dimension ref="A1:K31"/>
  <sheetViews>
    <sheetView zoomScaleNormal="100" workbookViewId="0">
      <selection activeCell="B35" sqref="B35"/>
    </sheetView>
  </sheetViews>
  <sheetFormatPr defaultColWidth="9.140625" defaultRowHeight="15" x14ac:dyDescent="0.25"/>
  <cols>
    <col min="1" max="1" width="17.42578125" customWidth="1"/>
    <col min="2" max="2" width="17.140625" customWidth="1"/>
    <col min="3" max="11" width="19" customWidth="1"/>
  </cols>
  <sheetData>
    <row r="1" spans="1:11" ht="21" x14ac:dyDescent="0.35">
      <c r="A1" s="388" t="s">
        <v>134</v>
      </c>
      <c r="B1" s="255"/>
      <c r="C1" s="255"/>
      <c r="D1" s="255"/>
      <c r="E1" s="242"/>
      <c r="F1" s="32"/>
      <c r="G1" s="32"/>
      <c r="H1" s="32"/>
      <c r="I1" s="32"/>
      <c r="J1" s="32"/>
      <c r="K1" s="32"/>
    </row>
    <row r="2" spans="1:11" x14ac:dyDescent="0.25">
      <c r="A2" s="370" t="s">
        <v>71</v>
      </c>
    </row>
    <row r="3" spans="1:11" x14ac:dyDescent="0.25">
      <c r="A3" s="1"/>
    </row>
    <row r="4" spans="1:11" ht="15.75" thickBot="1" x14ac:dyDescent="0.3">
      <c r="A4" s="1"/>
    </row>
    <row r="5" spans="1:11" x14ac:dyDescent="0.25">
      <c r="A5" s="585" t="s">
        <v>135</v>
      </c>
      <c r="B5" s="583" t="s">
        <v>136</v>
      </c>
      <c r="C5" s="561"/>
      <c r="D5" s="561"/>
      <c r="E5" s="578"/>
      <c r="F5" s="584"/>
      <c r="G5" s="583" t="s">
        <v>106</v>
      </c>
      <c r="H5" s="561"/>
      <c r="I5" s="578"/>
      <c r="J5" s="578"/>
      <c r="K5" s="562"/>
    </row>
    <row r="6" spans="1:11" ht="30.75" thickBot="1" x14ac:dyDescent="0.3">
      <c r="A6" s="586"/>
      <c r="B6" s="33" t="s">
        <v>137</v>
      </c>
      <c r="C6" s="34" t="s">
        <v>138</v>
      </c>
      <c r="D6" s="34" t="s">
        <v>139</v>
      </c>
      <c r="E6" s="34" t="s">
        <v>140</v>
      </c>
      <c r="F6" s="34" t="s">
        <v>78</v>
      </c>
      <c r="G6" s="33" t="s">
        <v>137</v>
      </c>
      <c r="H6" s="34" t="s">
        <v>138</v>
      </c>
      <c r="I6" s="34" t="s">
        <v>139</v>
      </c>
      <c r="J6" s="34" t="s">
        <v>140</v>
      </c>
      <c r="K6" s="50" t="s">
        <v>141</v>
      </c>
    </row>
    <row r="7" spans="1:11" x14ac:dyDescent="0.25">
      <c r="A7" s="48">
        <v>2000</v>
      </c>
      <c r="B7" s="35">
        <v>20955.204000000002</v>
      </c>
      <c r="C7" s="36">
        <v>6094.7749999999996</v>
      </c>
      <c r="D7" s="36">
        <v>2930.8339999999998</v>
      </c>
      <c r="E7" s="36">
        <v>332.16300000000001</v>
      </c>
      <c r="F7" s="36">
        <v>30312.974999999999</v>
      </c>
      <c r="G7" s="37">
        <v>69.129486630724955</v>
      </c>
      <c r="H7" s="38">
        <v>20.106159161217267</v>
      </c>
      <c r="I7" s="38">
        <v>9.6685792140164395</v>
      </c>
      <c r="J7" s="38">
        <v>1.0957782929587081</v>
      </c>
      <c r="K7" s="51">
        <v>30.870516668192415</v>
      </c>
    </row>
    <row r="8" spans="1:11" x14ac:dyDescent="0.25">
      <c r="A8" s="49">
        <v>2001</v>
      </c>
      <c r="B8" s="39">
        <v>21339.936000000002</v>
      </c>
      <c r="C8" s="40">
        <v>5841.7309999999998</v>
      </c>
      <c r="D8" s="40">
        <v>2718.8009999999999</v>
      </c>
      <c r="E8" s="40">
        <v>364.27199999999999</v>
      </c>
      <c r="F8" s="40">
        <v>30264.741000000002</v>
      </c>
      <c r="G8" s="41">
        <v>70.510882614194514</v>
      </c>
      <c r="H8" s="42">
        <v>19.302101412333251</v>
      </c>
      <c r="I8" s="42">
        <v>8.9833942408428342</v>
      </c>
      <c r="J8" s="42">
        <v>1.2036184284544182</v>
      </c>
      <c r="K8" s="52">
        <v>29.4891140816305</v>
      </c>
    </row>
    <row r="9" spans="1:11" x14ac:dyDescent="0.25">
      <c r="A9" s="49">
        <v>2002</v>
      </c>
      <c r="B9" s="39">
        <v>21400.473000000002</v>
      </c>
      <c r="C9" s="40">
        <v>5993.2110000000002</v>
      </c>
      <c r="D9" s="40">
        <v>2706.5529999999999</v>
      </c>
      <c r="E9" s="40">
        <v>355.24200000000002</v>
      </c>
      <c r="F9" s="40">
        <v>30455.478999999999</v>
      </c>
      <c r="G9" s="41">
        <v>70.268055872639536</v>
      </c>
      <c r="H9" s="42">
        <v>19.67859707607948</v>
      </c>
      <c r="I9" s="42">
        <v>8.8869165380718531</v>
      </c>
      <c r="J9" s="42">
        <v>1.1664305132091339</v>
      </c>
      <c r="K9" s="52">
        <v>29.731944127360464</v>
      </c>
    </row>
    <row r="10" spans="1:11" x14ac:dyDescent="0.25">
      <c r="A10" s="49">
        <v>2003</v>
      </c>
      <c r="B10" s="39">
        <v>21612.444</v>
      </c>
      <c r="C10" s="40">
        <v>6111.8440000000001</v>
      </c>
      <c r="D10" s="40">
        <v>2611.2959999999998</v>
      </c>
      <c r="E10" s="40">
        <v>270.17200000000003</v>
      </c>
      <c r="F10" s="40">
        <v>30605.755000000001</v>
      </c>
      <c r="G10" s="41">
        <v>70.61562114706858</v>
      </c>
      <c r="H10" s="42">
        <v>19.969590686457497</v>
      </c>
      <c r="I10" s="42">
        <v>8.5320424214334842</v>
      </c>
      <c r="J10" s="42">
        <v>0.8827490123997922</v>
      </c>
      <c r="K10" s="52">
        <v>29.384382120290773</v>
      </c>
    </row>
    <row r="11" spans="1:11" x14ac:dyDescent="0.25">
      <c r="A11" s="49">
        <v>2004</v>
      </c>
      <c r="B11" s="39">
        <v>21532.876</v>
      </c>
      <c r="C11" s="40">
        <v>5796.67</v>
      </c>
      <c r="D11" s="40">
        <v>2468.2420000000002</v>
      </c>
      <c r="E11" s="40">
        <v>279.13299999999998</v>
      </c>
      <c r="F11" s="40">
        <v>30076.920999999998</v>
      </c>
      <c r="G11" s="41">
        <v>71.592687296681731</v>
      </c>
      <c r="H11" s="42">
        <v>19.272817187636992</v>
      </c>
      <c r="I11" s="42">
        <v>8.2064317687305817</v>
      </c>
      <c r="J11" s="42">
        <v>0.92806374695069349</v>
      </c>
      <c r="K11" s="52">
        <v>28.407312703318265</v>
      </c>
    </row>
    <row r="12" spans="1:11" x14ac:dyDescent="0.25">
      <c r="A12" s="49">
        <v>2005</v>
      </c>
      <c r="B12" s="39">
        <v>20869.400000000001</v>
      </c>
      <c r="C12" s="40">
        <v>5638.8649999999998</v>
      </c>
      <c r="D12" s="40">
        <v>2402.6129999999998</v>
      </c>
      <c r="E12" s="40">
        <v>400.37</v>
      </c>
      <c r="F12" s="40">
        <v>29311.248</v>
      </c>
      <c r="G12" s="41">
        <v>71.199288409691732</v>
      </c>
      <c r="H12" s="42">
        <v>19.237887789697659</v>
      </c>
      <c r="I12" s="42">
        <v>8.1968976551254311</v>
      </c>
      <c r="J12" s="42">
        <v>1.3659261454851734</v>
      </c>
      <c r="K12" s="52">
        <v>28.800711590308264</v>
      </c>
    </row>
    <row r="13" spans="1:11" x14ac:dyDescent="0.25">
      <c r="A13" s="49">
        <v>2006</v>
      </c>
      <c r="B13" s="39">
        <v>22111.844000000001</v>
      </c>
      <c r="C13" s="40">
        <v>5770.2470000000003</v>
      </c>
      <c r="D13" s="40">
        <v>2783.7289999999998</v>
      </c>
      <c r="E13" s="40">
        <v>261.33999999999997</v>
      </c>
      <c r="F13" s="40">
        <v>30927.16</v>
      </c>
      <c r="G13" s="41">
        <v>71.496522797437592</v>
      </c>
      <c r="H13" s="42">
        <v>18.657539198555572</v>
      </c>
      <c r="I13" s="42">
        <v>9.0009202267521484</v>
      </c>
      <c r="J13" s="42">
        <v>0.84501777725468497</v>
      </c>
      <c r="K13" s="52">
        <v>28.503477202562411</v>
      </c>
    </row>
    <row r="14" spans="1:11" x14ac:dyDescent="0.25">
      <c r="A14" s="49">
        <v>2007</v>
      </c>
      <c r="B14" s="39">
        <v>22779.151999999998</v>
      </c>
      <c r="C14" s="40">
        <v>6161.7920000000004</v>
      </c>
      <c r="D14" s="40">
        <v>2502.8470000000002</v>
      </c>
      <c r="E14" s="40">
        <v>230.221</v>
      </c>
      <c r="F14" s="40">
        <v>31674.011999999999</v>
      </c>
      <c r="G14" s="41">
        <v>71.917482382718049</v>
      </c>
      <c r="H14" s="42">
        <v>19.453778068910246</v>
      </c>
      <c r="I14" s="42">
        <v>7.9018944616173039</v>
      </c>
      <c r="J14" s="42">
        <v>0.72684508675440296</v>
      </c>
      <c r="K14" s="52">
        <v>28.082517617281955</v>
      </c>
    </row>
    <row r="15" spans="1:11" x14ac:dyDescent="0.25">
      <c r="A15" s="49">
        <v>2008</v>
      </c>
      <c r="B15" s="39">
        <v>23876.314999999999</v>
      </c>
      <c r="C15" s="40">
        <v>6140.8140000000003</v>
      </c>
      <c r="D15" s="40">
        <v>2432.7220000000002</v>
      </c>
      <c r="E15" s="40">
        <v>258.649</v>
      </c>
      <c r="F15" s="40">
        <v>32708.5</v>
      </c>
      <c r="G15" s="41">
        <v>72.997278994756712</v>
      </c>
      <c r="H15" s="42">
        <v>18.774367519146399</v>
      </c>
      <c r="I15" s="42">
        <v>7.4375835027592219</v>
      </c>
      <c r="J15" s="42">
        <v>0.79076998333766446</v>
      </c>
      <c r="K15" s="52">
        <v>27.002721005243284</v>
      </c>
    </row>
    <row r="16" spans="1:11" x14ac:dyDescent="0.25">
      <c r="A16" s="49">
        <v>2009</v>
      </c>
      <c r="B16" s="39">
        <v>24230.148000000001</v>
      </c>
      <c r="C16" s="40">
        <v>6522.6090000000004</v>
      </c>
      <c r="D16" s="40">
        <v>2499.3229999999999</v>
      </c>
      <c r="E16" s="40">
        <v>240.82300000000001</v>
      </c>
      <c r="F16" s="40">
        <v>33492.902999999998</v>
      </c>
      <c r="G16" s="41">
        <v>72.344126157114545</v>
      </c>
      <c r="H16" s="42">
        <v>19.474600335480027</v>
      </c>
      <c r="I16" s="42">
        <v>7.4622465541431273</v>
      </c>
      <c r="J16" s="42">
        <v>0.71902695326230748</v>
      </c>
      <c r="K16" s="52">
        <v>27.655873842885459</v>
      </c>
    </row>
    <row r="17" spans="1:11" x14ac:dyDescent="0.25">
      <c r="A17" s="49">
        <v>2010</v>
      </c>
      <c r="B17" s="39">
        <v>24512.111000000001</v>
      </c>
      <c r="C17" s="40">
        <v>6732.9669999999996</v>
      </c>
      <c r="D17" s="40">
        <v>2257.1590000000001</v>
      </c>
      <c r="E17" s="40">
        <v>207.458</v>
      </c>
      <c r="F17" s="40">
        <v>33709.694000000003</v>
      </c>
      <c r="G17" s="41">
        <v>72.715317439547206</v>
      </c>
      <c r="H17" s="42">
        <v>19.973385104000055</v>
      </c>
      <c r="I17" s="42">
        <v>6.6958750797322582</v>
      </c>
      <c r="J17" s="42">
        <v>0.6154253432261948</v>
      </c>
      <c r="K17" s="52">
        <v>27.284685526958508</v>
      </c>
    </row>
    <row r="18" spans="1:11" x14ac:dyDescent="0.25">
      <c r="A18" s="49">
        <v>2011</v>
      </c>
      <c r="B18" s="39">
        <v>25360.065999999999</v>
      </c>
      <c r="C18" s="40">
        <v>6317.8140000000003</v>
      </c>
      <c r="D18" s="40">
        <v>2270.239</v>
      </c>
      <c r="E18" s="40">
        <v>234.279</v>
      </c>
      <c r="F18" s="40">
        <v>34182.398999999998</v>
      </c>
      <c r="G18" s="41">
        <v>74.190421801582744</v>
      </c>
      <c r="H18" s="42">
        <v>18.482652431738334</v>
      </c>
      <c r="I18" s="42">
        <v>6.6415437956826846</v>
      </c>
      <c r="J18" s="42">
        <v>0.68537904551403783</v>
      </c>
      <c r="K18" s="52">
        <v>25.80957527293506</v>
      </c>
    </row>
    <row r="19" spans="1:11" x14ac:dyDescent="0.25">
      <c r="A19" s="49">
        <v>2012</v>
      </c>
      <c r="B19" s="39">
        <v>26069.977999999999</v>
      </c>
      <c r="C19" s="40">
        <v>6403.8230000000003</v>
      </c>
      <c r="D19" s="40">
        <v>2649.241</v>
      </c>
      <c r="E19" s="40">
        <v>279.05500000000001</v>
      </c>
      <c r="F19" s="40">
        <v>35402.097000000002</v>
      </c>
      <c r="G19" s="41">
        <v>73.639643436941043</v>
      </c>
      <c r="H19" s="42">
        <v>18.088823947349788</v>
      </c>
      <c r="I19" s="42">
        <v>7.4832883487099657</v>
      </c>
      <c r="J19" s="42">
        <v>0.78824426699921191</v>
      </c>
      <c r="K19" s="52">
        <v>26.360356563058961</v>
      </c>
    </row>
    <row r="20" spans="1:11" x14ac:dyDescent="0.25">
      <c r="A20" s="49">
        <v>2013</v>
      </c>
      <c r="B20" s="39">
        <v>26877.659</v>
      </c>
      <c r="C20" s="40">
        <v>6100.6970000000001</v>
      </c>
      <c r="D20" s="40">
        <v>2550.5619999999999</v>
      </c>
      <c r="E20" s="40">
        <v>217.25299999999999</v>
      </c>
      <c r="F20" s="40">
        <v>35746.17</v>
      </c>
      <c r="G20" s="41">
        <v>75.190318291442139</v>
      </c>
      <c r="H20" s="42">
        <v>17.066715119409995</v>
      </c>
      <c r="I20" s="42">
        <v>7.1352035756557974</v>
      </c>
      <c r="J20" s="42">
        <v>0.60776581099457649</v>
      </c>
      <c r="K20" s="52">
        <v>24.809684506060371</v>
      </c>
    </row>
    <row r="21" spans="1:11" x14ac:dyDescent="0.25">
      <c r="A21" s="49">
        <v>2014</v>
      </c>
      <c r="B21" s="39">
        <v>26907.786</v>
      </c>
      <c r="C21" s="40">
        <v>5850.9480000000003</v>
      </c>
      <c r="D21" s="40">
        <v>2370.7730000000001</v>
      </c>
      <c r="E21" s="40">
        <v>237.85</v>
      </c>
      <c r="F21" s="40">
        <v>35367.357000000004</v>
      </c>
      <c r="G21" s="41">
        <v>76.08085048594387</v>
      </c>
      <c r="H21" s="42">
        <v>16.543356632501546</v>
      </c>
      <c r="I21" s="42">
        <v>6.7032800896035294</v>
      </c>
      <c r="J21" s="42">
        <v>0.67251279195106373</v>
      </c>
      <c r="K21" s="52">
        <v>23.919149514056141</v>
      </c>
    </row>
    <row r="22" spans="1:11" x14ac:dyDescent="0.25">
      <c r="A22" s="49">
        <v>2015</v>
      </c>
      <c r="B22" s="39">
        <v>26916.071</v>
      </c>
      <c r="C22" s="40">
        <v>5688.634</v>
      </c>
      <c r="D22" s="40">
        <v>2344.7150000000001</v>
      </c>
      <c r="E22" s="40">
        <v>312.41800000000001</v>
      </c>
      <c r="F22" s="40">
        <v>35261.837</v>
      </c>
      <c r="G22" s="41">
        <v>76.33201582776303</v>
      </c>
      <c r="H22" s="42">
        <v>16.1325514606627</v>
      </c>
      <c r="I22" s="42">
        <v>6.649440867190215</v>
      </c>
      <c r="J22" s="42">
        <v>0.88599468031118167</v>
      </c>
      <c r="K22" s="52">
        <v>23.667987008164097</v>
      </c>
    </row>
    <row r="23" spans="1:11" x14ac:dyDescent="0.25">
      <c r="A23" s="49">
        <v>2016</v>
      </c>
      <c r="B23" s="39">
        <v>27143.679</v>
      </c>
      <c r="C23" s="40">
        <v>5136.0370000000003</v>
      </c>
      <c r="D23" s="40">
        <v>2499.8040000000001</v>
      </c>
      <c r="E23" s="40">
        <v>281.291</v>
      </c>
      <c r="F23" s="40">
        <v>35060.811000000002</v>
      </c>
      <c r="G23" s="41">
        <v>77.418856625991907</v>
      </c>
      <c r="H23" s="42">
        <v>14.648939523960241</v>
      </c>
      <c r="I23" s="42">
        <v>7.1299092311355841</v>
      </c>
      <c r="J23" s="42">
        <v>0.8022946189122665</v>
      </c>
      <c r="K23" s="52">
        <v>22.581143374008093</v>
      </c>
    </row>
    <row r="24" spans="1:11" x14ac:dyDescent="0.25">
      <c r="A24" s="49">
        <v>2017</v>
      </c>
      <c r="B24" s="39">
        <v>28101.27</v>
      </c>
      <c r="C24" s="40">
        <v>5216.8519999999999</v>
      </c>
      <c r="D24" s="40">
        <v>2273.6909999999998</v>
      </c>
      <c r="E24" s="40">
        <v>257.33</v>
      </c>
      <c r="F24" s="40">
        <v>35849.142999999996</v>
      </c>
      <c r="G24" s="41">
        <v>78.387564243864901</v>
      </c>
      <c r="H24" s="42">
        <v>14.552236297531577</v>
      </c>
      <c r="I24" s="42">
        <v>6.3423859253762354</v>
      </c>
      <c r="J24" s="42">
        <v>0.7178135332272797</v>
      </c>
      <c r="K24" s="52">
        <v>21.612435756135088</v>
      </c>
    </row>
    <row r="25" spans="1:11" x14ac:dyDescent="0.25">
      <c r="A25" s="49">
        <v>2018</v>
      </c>
      <c r="B25" s="39">
        <v>26840.778999999999</v>
      </c>
      <c r="C25" s="40">
        <v>4544.2209999999995</v>
      </c>
      <c r="D25" s="40">
        <v>2118.36</v>
      </c>
      <c r="E25" s="40">
        <v>264.43400000000003</v>
      </c>
      <c r="F25" s="40">
        <v>33767.794999999998</v>
      </c>
      <c r="G25" s="41">
        <v>79.486324173669018</v>
      </c>
      <c r="H25" s="42">
        <v>13.457263051970081</v>
      </c>
      <c r="I25" s="42">
        <v>6.2733145590347243</v>
      </c>
      <c r="J25" s="42">
        <v>0.78309525392463442</v>
      </c>
      <c r="K25" s="52">
        <v>20.51367286492944</v>
      </c>
    </row>
    <row r="26" spans="1:11" x14ac:dyDescent="0.25">
      <c r="A26" s="49">
        <v>2019</v>
      </c>
      <c r="B26" s="39">
        <v>26966.593000000001</v>
      </c>
      <c r="C26" s="40">
        <v>4221.0569999999998</v>
      </c>
      <c r="D26" s="40">
        <v>2199.7849999999999</v>
      </c>
      <c r="E26" s="40">
        <v>222.404</v>
      </c>
      <c r="F26" s="40">
        <v>33609.838000000003</v>
      </c>
      <c r="G26" s="41">
        <v>80.234224871896146</v>
      </c>
      <c r="H26" s="42">
        <v>12.558992399784849</v>
      </c>
      <c r="I26" s="42">
        <v>6.5450627878658629</v>
      </c>
      <c r="J26" s="42">
        <v>0.66172291577245923</v>
      </c>
      <c r="K26" s="52">
        <v>19.76577810342317</v>
      </c>
    </row>
    <row r="27" spans="1:11" x14ac:dyDescent="0.25">
      <c r="A27" s="49">
        <v>2020</v>
      </c>
      <c r="B27" s="39">
        <v>25951.017</v>
      </c>
      <c r="C27" s="40">
        <v>3812.752</v>
      </c>
      <c r="D27" s="40">
        <v>1693.8420000000001</v>
      </c>
      <c r="E27" s="40">
        <v>196.97900000000001</v>
      </c>
      <c r="F27" s="40">
        <v>31654.589</v>
      </c>
      <c r="G27" s="41">
        <v>81.981847876780193</v>
      </c>
      <c r="H27" s="42">
        <v>12.04486338457909</v>
      </c>
      <c r="I27" s="42">
        <v>5.3510156141973599</v>
      </c>
      <c r="J27" s="42">
        <v>0.62227628354296438</v>
      </c>
      <c r="K27" s="52">
        <v>18.018155282319416</v>
      </c>
    </row>
    <row r="28" spans="1:11" ht="15.75" thickBot="1" x14ac:dyDescent="0.3">
      <c r="A28" s="53">
        <v>2021</v>
      </c>
      <c r="B28" s="43">
        <v>27834.563999999998</v>
      </c>
      <c r="C28" s="44">
        <v>3630.279</v>
      </c>
      <c r="D28" s="44">
        <v>1883.2090000000001</v>
      </c>
      <c r="E28" s="44">
        <v>101.099</v>
      </c>
      <c r="F28" s="44">
        <v>33449.152000000002</v>
      </c>
      <c r="G28" s="45">
        <v>83.214558025267721</v>
      </c>
      <c r="H28" s="46">
        <v>10.853127158500161</v>
      </c>
      <c r="I28" s="46">
        <v>5.6300650013489131</v>
      </c>
      <c r="J28" s="46">
        <v>0.30224682527078717</v>
      </c>
      <c r="K28" s="54">
        <v>16.785438985119864</v>
      </c>
    </row>
    <row r="30" spans="1:11" x14ac:dyDescent="0.25">
      <c r="A30" s="587" t="s">
        <v>142</v>
      </c>
      <c r="B30" s="587"/>
      <c r="C30" s="587"/>
      <c r="D30" s="587"/>
      <c r="E30" s="30"/>
      <c r="F30" s="30"/>
      <c r="G30" s="30"/>
      <c r="H30" s="30"/>
      <c r="I30" s="30"/>
      <c r="J30" s="30"/>
      <c r="K30" s="30"/>
    </row>
    <row r="31" spans="1:11" x14ac:dyDescent="0.25">
      <c r="A31" t="s">
        <v>143</v>
      </c>
      <c r="F31" s="30"/>
      <c r="G31" s="30"/>
      <c r="H31" s="30"/>
      <c r="I31" s="30"/>
      <c r="J31" s="30"/>
      <c r="K31" s="30"/>
    </row>
  </sheetData>
  <mergeCells count="4">
    <mergeCell ref="B5:F5"/>
    <mergeCell ref="G5:K5"/>
    <mergeCell ref="A5:A6"/>
    <mergeCell ref="A30:D30"/>
  </mergeCells>
  <hyperlinks>
    <hyperlink ref="A2" location="'Appendix Table Menu'!A1" display="'Appendix Table Menu'!A1" xr:uid="{D7ACCCEF-43C2-46F8-B895-47F1E629F39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2CE32-0B2E-5146-A789-73EDB649A512}">
  <sheetPr>
    <tabColor rgb="FF203764"/>
  </sheetPr>
  <dimension ref="A1:L50"/>
  <sheetViews>
    <sheetView zoomScaleNormal="100" workbookViewId="0">
      <selection activeCell="G27" sqref="G27"/>
    </sheetView>
  </sheetViews>
  <sheetFormatPr defaultColWidth="9.140625" defaultRowHeight="15" x14ac:dyDescent="0.25"/>
  <cols>
    <col min="1" max="1" width="13.42578125" bestFit="1" customWidth="1"/>
    <col min="2" max="11" width="11.28515625" customWidth="1"/>
    <col min="12" max="12" width="16.42578125" customWidth="1"/>
  </cols>
  <sheetData>
    <row r="1" spans="1:12" ht="21" x14ac:dyDescent="0.35">
      <c r="A1" s="57" t="s">
        <v>144</v>
      </c>
    </row>
    <row r="2" spans="1:12" x14ac:dyDescent="0.25">
      <c r="A2" s="370" t="s">
        <v>71</v>
      </c>
      <c r="B2" s="47"/>
    </row>
    <row r="3" spans="1:12" x14ac:dyDescent="0.25">
      <c r="A3" s="47"/>
      <c r="B3" s="47"/>
    </row>
    <row r="4" spans="1:12" ht="15.75" thickBot="1" x14ac:dyDescent="0.3">
      <c r="A4" t="s">
        <v>145</v>
      </c>
    </row>
    <row r="5" spans="1:12" x14ac:dyDescent="0.25">
      <c r="A5" s="588" t="s">
        <v>135</v>
      </c>
      <c r="B5" s="561" t="s">
        <v>146</v>
      </c>
      <c r="C5" s="561"/>
      <c r="D5" s="561"/>
      <c r="E5" s="561"/>
      <c r="F5" s="561"/>
      <c r="G5" s="561" t="s">
        <v>147</v>
      </c>
      <c r="H5" s="561"/>
      <c r="I5" s="561"/>
      <c r="J5" s="561"/>
      <c r="K5" s="561"/>
      <c r="L5" s="241" t="s">
        <v>148</v>
      </c>
    </row>
    <row r="6" spans="1:12" ht="30" x14ac:dyDescent="0.25">
      <c r="A6" s="589"/>
      <c r="B6" s="316" t="s">
        <v>149</v>
      </c>
      <c r="C6" s="316" t="s">
        <v>150</v>
      </c>
      <c r="D6" s="316" t="s">
        <v>151</v>
      </c>
      <c r="E6" s="316" t="s">
        <v>152</v>
      </c>
      <c r="F6" s="316" t="s">
        <v>153</v>
      </c>
      <c r="G6" s="316" t="s">
        <v>149</v>
      </c>
      <c r="H6" s="316" t="s">
        <v>150</v>
      </c>
      <c r="I6" s="316" t="s">
        <v>151</v>
      </c>
      <c r="J6" s="316" t="s">
        <v>152</v>
      </c>
      <c r="K6" s="316" t="s">
        <v>153</v>
      </c>
      <c r="L6" s="317" t="s">
        <v>149</v>
      </c>
    </row>
    <row r="7" spans="1:12" x14ac:dyDescent="0.25">
      <c r="A7" s="320">
        <v>1998</v>
      </c>
      <c r="B7" s="58">
        <v>6606</v>
      </c>
      <c r="C7" s="58">
        <v>1368</v>
      </c>
      <c r="D7" s="58">
        <v>7943</v>
      </c>
      <c r="E7" s="58">
        <v>29018</v>
      </c>
      <c r="F7" s="58">
        <v>170664</v>
      </c>
      <c r="G7" s="58">
        <v>207924</v>
      </c>
      <c r="H7" s="58">
        <v>107044</v>
      </c>
      <c r="I7" s="58">
        <v>156336</v>
      </c>
      <c r="J7" s="58">
        <v>187792</v>
      </c>
      <c r="K7" s="58">
        <v>465076</v>
      </c>
      <c r="L7" s="318">
        <v>112769</v>
      </c>
    </row>
    <row r="8" spans="1:12" x14ac:dyDescent="0.25">
      <c r="A8" s="320">
        <v>2001</v>
      </c>
      <c r="B8" s="58">
        <v>6963</v>
      </c>
      <c r="C8" s="58">
        <v>1444</v>
      </c>
      <c r="D8" s="58">
        <v>9243</v>
      </c>
      <c r="E8" s="58">
        <v>28885</v>
      </c>
      <c r="F8" s="58">
        <v>85065</v>
      </c>
      <c r="G8" s="58">
        <v>249419</v>
      </c>
      <c r="H8" s="58">
        <v>108317</v>
      </c>
      <c r="I8" s="58">
        <v>151789</v>
      </c>
      <c r="J8" s="58">
        <v>215191</v>
      </c>
      <c r="K8" s="58">
        <v>596468</v>
      </c>
      <c r="L8" s="318">
        <v>125273</v>
      </c>
    </row>
    <row r="9" spans="1:12" x14ac:dyDescent="0.25">
      <c r="A9" s="320">
        <v>2004</v>
      </c>
      <c r="B9" s="58">
        <v>5491</v>
      </c>
      <c r="C9" s="58">
        <v>2576</v>
      </c>
      <c r="D9" s="58">
        <v>7700</v>
      </c>
      <c r="E9" s="58">
        <v>27656</v>
      </c>
      <c r="F9" s="58">
        <v>82954</v>
      </c>
      <c r="G9" s="58">
        <v>250395</v>
      </c>
      <c r="H9" s="58">
        <v>99128</v>
      </c>
      <c r="I9" s="58">
        <v>162546</v>
      </c>
      <c r="J9" s="58">
        <v>225179</v>
      </c>
      <c r="K9" s="58">
        <v>633917</v>
      </c>
      <c r="L9" s="318">
        <v>126214</v>
      </c>
    </row>
    <row r="10" spans="1:12" x14ac:dyDescent="0.25">
      <c r="A10" s="320">
        <v>2007</v>
      </c>
      <c r="B10" s="58">
        <v>6295</v>
      </c>
      <c r="C10" s="58">
        <v>1889</v>
      </c>
      <c r="D10" s="58">
        <v>8925</v>
      </c>
      <c r="E10" s="58">
        <v>18269</v>
      </c>
      <c r="F10" s="58">
        <v>188778</v>
      </c>
      <c r="G10" s="58">
        <v>290025</v>
      </c>
      <c r="H10" s="58">
        <v>150364</v>
      </c>
      <c r="I10" s="58">
        <v>170916</v>
      </c>
      <c r="J10" s="58">
        <v>251326</v>
      </c>
      <c r="K10" s="58">
        <v>698220</v>
      </c>
      <c r="L10" s="318">
        <v>149364</v>
      </c>
    </row>
    <row r="11" spans="1:12" x14ac:dyDescent="0.25">
      <c r="A11" s="320">
        <v>2010</v>
      </c>
      <c r="B11" s="58">
        <v>6009</v>
      </c>
      <c r="C11" s="58">
        <v>1650</v>
      </c>
      <c r="D11" s="58">
        <v>7894</v>
      </c>
      <c r="E11" s="58">
        <v>18793</v>
      </c>
      <c r="F11" s="58">
        <v>100092</v>
      </c>
      <c r="G11" s="58">
        <v>203849</v>
      </c>
      <c r="H11" s="58">
        <v>103521</v>
      </c>
      <c r="I11" s="58">
        <v>132482</v>
      </c>
      <c r="J11" s="58">
        <v>165426</v>
      </c>
      <c r="K11" s="58">
        <v>563438</v>
      </c>
      <c r="L11" s="318">
        <v>90725</v>
      </c>
    </row>
    <row r="12" spans="1:12" x14ac:dyDescent="0.25">
      <c r="A12" s="320">
        <v>2013</v>
      </c>
      <c r="B12" s="58">
        <v>5930</v>
      </c>
      <c r="C12" s="58">
        <v>1230</v>
      </c>
      <c r="D12" s="58">
        <v>7907</v>
      </c>
      <c r="E12" s="58">
        <v>19877</v>
      </c>
      <c r="F12" s="58">
        <v>130023</v>
      </c>
      <c r="G12" s="58">
        <v>214692</v>
      </c>
      <c r="H12" s="58">
        <v>95222</v>
      </c>
      <c r="I12" s="58">
        <v>121897</v>
      </c>
      <c r="J12" s="58">
        <v>187040</v>
      </c>
      <c r="K12" s="58">
        <v>588597</v>
      </c>
      <c r="L12" s="318">
        <v>89391</v>
      </c>
    </row>
    <row r="13" spans="1:12" x14ac:dyDescent="0.25">
      <c r="A13" s="320">
        <v>2016</v>
      </c>
      <c r="B13" s="58">
        <v>5318</v>
      </c>
      <c r="C13" s="58">
        <v>1329</v>
      </c>
      <c r="D13" s="58">
        <v>6966</v>
      </c>
      <c r="E13" s="58">
        <v>20208</v>
      </c>
      <c r="F13" s="58">
        <v>124332</v>
      </c>
      <c r="G13" s="58">
        <v>246132</v>
      </c>
      <c r="H13" s="58">
        <v>92744</v>
      </c>
      <c r="I13" s="58">
        <v>149591</v>
      </c>
      <c r="J13" s="58">
        <v>218266</v>
      </c>
      <c r="K13" s="58">
        <v>755136</v>
      </c>
      <c r="L13" s="318">
        <v>103475</v>
      </c>
    </row>
    <row r="14" spans="1:12" ht="15.75" thickBot="1" x14ac:dyDescent="0.3">
      <c r="A14" s="321">
        <v>2019</v>
      </c>
      <c r="B14" s="206">
        <v>6270</v>
      </c>
      <c r="C14" s="206">
        <v>1900</v>
      </c>
      <c r="D14" s="206">
        <v>8300</v>
      </c>
      <c r="E14" s="206">
        <v>20700</v>
      </c>
      <c r="F14" s="206">
        <v>154000</v>
      </c>
      <c r="G14" s="206">
        <v>254900</v>
      </c>
      <c r="H14" s="206">
        <v>108100</v>
      </c>
      <c r="I14" s="206">
        <v>161000</v>
      </c>
      <c r="J14" s="206">
        <v>240200</v>
      </c>
      <c r="K14" s="206">
        <v>703000</v>
      </c>
      <c r="L14" s="319">
        <v>121760</v>
      </c>
    </row>
    <row r="16" spans="1:12" x14ac:dyDescent="0.25">
      <c r="A16" s="590" t="s">
        <v>154</v>
      </c>
      <c r="B16" s="590"/>
      <c r="C16" s="590"/>
      <c r="D16" s="590"/>
      <c r="E16" s="590"/>
      <c r="F16" s="590"/>
      <c r="G16" s="590"/>
      <c r="H16" s="590"/>
      <c r="I16" s="590"/>
      <c r="J16" s="590"/>
      <c r="K16" s="590"/>
      <c r="L16" s="590"/>
    </row>
    <row r="17" spans="1:12" x14ac:dyDescent="0.25">
      <c r="A17" s="590" t="s">
        <v>155</v>
      </c>
      <c r="B17" s="590"/>
      <c r="C17" s="590"/>
      <c r="D17" s="590"/>
      <c r="E17" s="590"/>
      <c r="F17" s="590"/>
      <c r="G17" s="590"/>
      <c r="H17" s="590"/>
      <c r="I17" s="590"/>
      <c r="J17" s="590"/>
      <c r="K17" s="590"/>
      <c r="L17" s="590"/>
    </row>
    <row r="18" spans="1:12" x14ac:dyDescent="0.25">
      <c r="C18" s="31"/>
      <c r="D18" s="31"/>
      <c r="E18" s="31"/>
      <c r="F18" s="31"/>
      <c r="G18" s="31"/>
      <c r="H18" s="31"/>
    </row>
    <row r="47" spans="8:8" x14ac:dyDescent="0.25">
      <c r="H47" s="31"/>
    </row>
    <row r="48" spans="8:8" x14ac:dyDescent="0.25">
      <c r="H48" s="31"/>
    </row>
    <row r="49" spans="8:8" x14ac:dyDescent="0.25">
      <c r="H49" s="31"/>
    </row>
    <row r="50" spans="8:8" x14ac:dyDescent="0.25">
      <c r="H50" s="31"/>
    </row>
  </sheetData>
  <mergeCells count="5">
    <mergeCell ref="A5:A6"/>
    <mergeCell ref="B5:F5"/>
    <mergeCell ref="G5:K5"/>
    <mergeCell ref="A16:L16"/>
    <mergeCell ref="A17:L17"/>
  </mergeCells>
  <hyperlinks>
    <hyperlink ref="A2" location="'Appendix Table Menu'!A1" display="'Appendix Table Menu'!A1" xr:uid="{7002983B-712B-4B40-9607-B2C1229FC93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7AE93-B7B5-43C5-B0DF-236FB28E883A}">
  <sheetPr>
    <tabColor rgb="FF203764"/>
  </sheetPr>
  <dimension ref="A1:K24"/>
  <sheetViews>
    <sheetView topLeftCell="A7" workbookViewId="0">
      <selection activeCell="H18" sqref="H18"/>
    </sheetView>
  </sheetViews>
  <sheetFormatPr defaultColWidth="8.85546875" defaultRowHeight="15" x14ac:dyDescent="0.25"/>
  <cols>
    <col min="1" max="1" width="40.42578125" customWidth="1"/>
    <col min="2" max="2" width="21.28515625" customWidth="1"/>
    <col min="3" max="3" width="16" bestFit="1" customWidth="1"/>
    <col min="4" max="4" width="12.42578125" bestFit="1" customWidth="1"/>
    <col min="5" max="5" width="13.28515625" bestFit="1" customWidth="1"/>
    <col min="6" max="6" width="7.28515625" customWidth="1"/>
    <col min="7" max="7" width="10.140625" bestFit="1" customWidth="1"/>
    <col min="8" max="8" width="20.28515625" bestFit="1" customWidth="1"/>
  </cols>
  <sheetData>
    <row r="1" spans="1:11" ht="21" x14ac:dyDescent="0.35">
      <c r="A1" s="57" t="s">
        <v>156</v>
      </c>
      <c r="H1" s="57" t="s">
        <v>157</v>
      </c>
    </row>
    <row r="2" spans="1:11" x14ac:dyDescent="0.25">
      <c r="A2" s="370" t="s">
        <v>71</v>
      </c>
    </row>
    <row r="5" spans="1:11" x14ac:dyDescent="0.25">
      <c r="A5" t="s">
        <v>72</v>
      </c>
      <c r="H5" t="s">
        <v>158</v>
      </c>
    </row>
    <row r="6" spans="1:11" ht="60" x14ac:dyDescent="0.25">
      <c r="A6" s="458"/>
      <c r="B6" s="459" t="s">
        <v>159</v>
      </c>
      <c r="C6" s="459" t="s">
        <v>160</v>
      </c>
      <c r="D6" s="459" t="s">
        <v>161</v>
      </c>
      <c r="E6" s="460" t="s">
        <v>162</v>
      </c>
      <c r="F6" s="47"/>
      <c r="G6" s="47"/>
      <c r="H6" s="458"/>
      <c r="I6" s="459" t="s">
        <v>159</v>
      </c>
      <c r="J6" s="459" t="s">
        <v>160</v>
      </c>
      <c r="K6" s="472" t="s">
        <v>163</v>
      </c>
    </row>
    <row r="7" spans="1:11" x14ac:dyDescent="0.25">
      <c r="A7" s="461"/>
      <c r="B7" s="66"/>
      <c r="C7" s="66"/>
      <c r="D7" s="66"/>
      <c r="E7" s="462"/>
      <c r="H7" s="473" t="s">
        <v>164</v>
      </c>
      <c r="I7" s="73">
        <v>0.56923840000000003</v>
      </c>
      <c r="J7" s="73">
        <v>0.36412040000000001</v>
      </c>
      <c r="K7" s="474">
        <v>0.50212710000000005</v>
      </c>
    </row>
    <row r="8" spans="1:11" x14ac:dyDescent="0.25">
      <c r="A8" s="463" t="s">
        <v>164</v>
      </c>
      <c r="B8" s="60">
        <f>(29510861*(1/1000000))*1000</f>
        <v>29510.860999999997</v>
      </c>
      <c r="C8" s="60">
        <f>(14350835*(1/1000000))*1000</f>
        <v>14350.834999999999</v>
      </c>
      <c r="D8" s="67">
        <v>32.72</v>
      </c>
      <c r="E8" s="464">
        <v>17.3</v>
      </c>
      <c r="H8" s="475" t="s">
        <v>165</v>
      </c>
      <c r="I8" s="73">
        <v>0.59035309999999996</v>
      </c>
      <c r="J8" s="73">
        <v>0.44774599999999998</v>
      </c>
      <c r="K8" s="474">
        <v>0.52579710000000002</v>
      </c>
    </row>
    <row r="9" spans="1:11" x14ac:dyDescent="0.25">
      <c r="A9" s="461" t="s">
        <v>166</v>
      </c>
      <c r="B9" s="66"/>
      <c r="C9" s="66"/>
      <c r="D9" s="66"/>
      <c r="E9" s="462"/>
      <c r="H9" s="475" t="s">
        <v>90</v>
      </c>
      <c r="I9" s="73">
        <v>0.51852600000000004</v>
      </c>
      <c r="J9" s="73">
        <v>0.35056300000000001</v>
      </c>
      <c r="K9" s="474">
        <v>0.43290919999999999</v>
      </c>
    </row>
    <row r="10" spans="1:11" x14ac:dyDescent="0.25">
      <c r="A10" s="465" t="s">
        <v>167</v>
      </c>
      <c r="B10" s="68">
        <f>4025873*(1/1000)</f>
        <v>4025.873</v>
      </c>
      <c r="C10" s="68">
        <f>4210165*(1/1000)</f>
        <v>4210.165</v>
      </c>
      <c r="D10" s="69">
        <v>51.12</v>
      </c>
      <c r="E10" s="466">
        <v>23.476970000000001</v>
      </c>
      <c r="H10" s="475" t="s">
        <v>91</v>
      </c>
      <c r="I10" s="73">
        <v>0.5226054</v>
      </c>
      <c r="J10" s="73">
        <v>0.34866730000000001</v>
      </c>
      <c r="K10" s="474">
        <v>0.44525579999999998</v>
      </c>
    </row>
    <row r="11" spans="1:11" x14ac:dyDescent="0.25">
      <c r="A11" s="465" t="s">
        <v>168</v>
      </c>
      <c r="B11" s="68">
        <f>3416931*(1/1000)</f>
        <v>3416.931</v>
      </c>
      <c r="C11" s="68">
        <f>2521495*(1/1000)</f>
        <v>2521.4949999999999</v>
      </c>
      <c r="D11" s="69">
        <v>42.46</v>
      </c>
      <c r="E11" s="466">
        <v>20.18807</v>
      </c>
      <c r="H11" s="475" t="s">
        <v>92</v>
      </c>
      <c r="I11" s="73">
        <v>0.46889579999999997</v>
      </c>
      <c r="J11" s="73">
        <v>0.24525430000000001</v>
      </c>
      <c r="K11" s="474">
        <v>0.41312579999999999</v>
      </c>
    </row>
    <row r="12" spans="1:11" x14ac:dyDescent="0.25">
      <c r="A12" s="465" t="s">
        <v>169</v>
      </c>
      <c r="B12" s="68">
        <f>3386303*(1/1000)</f>
        <v>3386.3029999999999</v>
      </c>
      <c r="C12" s="68">
        <f>1955016*(1/1000)</f>
        <v>1955.0160000000001</v>
      </c>
      <c r="D12" s="69">
        <v>36.6</v>
      </c>
      <c r="E12" s="466">
        <v>18.367900000000002</v>
      </c>
      <c r="H12" s="476" t="s">
        <v>170</v>
      </c>
      <c r="I12" s="477">
        <v>0.60445819999999995</v>
      </c>
      <c r="J12" s="477">
        <v>0.39879949999999997</v>
      </c>
      <c r="K12" s="478">
        <v>0.5585234</v>
      </c>
    </row>
    <row r="13" spans="1:11" x14ac:dyDescent="0.25">
      <c r="A13" s="465" t="s">
        <v>171</v>
      </c>
      <c r="B13" s="68">
        <f>4464105*(1/1000)</f>
        <v>4464.1050000000005</v>
      </c>
      <c r="C13" s="68">
        <f>2018895*(1/1000)</f>
        <v>2018.895</v>
      </c>
      <c r="D13" s="69">
        <v>31.14</v>
      </c>
      <c r="E13" s="466">
        <v>16.75836</v>
      </c>
    </row>
    <row r="14" spans="1:11" x14ac:dyDescent="0.25">
      <c r="A14" s="465" t="s">
        <v>172</v>
      </c>
      <c r="B14" s="68">
        <f>5586868*(1/1000)</f>
        <v>5586.8680000000004</v>
      </c>
      <c r="C14" s="68">
        <f>1893133*(1/1000)</f>
        <v>1893.133</v>
      </c>
      <c r="D14" s="69">
        <v>25.31</v>
      </c>
      <c r="E14" s="466">
        <v>15.06026</v>
      </c>
    </row>
    <row r="15" spans="1:11" x14ac:dyDescent="0.25">
      <c r="A15" s="465" t="s">
        <v>173</v>
      </c>
      <c r="B15" s="68">
        <f>8630781*(1/1000)</f>
        <v>8630.7810000000009</v>
      </c>
      <c r="C15" s="68">
        <f>1752131*(1/1000)</f>
        <v>1752.1310000000001</v>
      </c>
      <c r="D15" s="69">
        <v>16.88</v>
      </c>
      <c r="E15" s="466">
        <v>12.364100000000001</v>
      </c>
    </row>
    <row r="16" spans="1:11" x14ac:dyDescent="0.25">
      <c r="A16" s="467" t="s">
        <v>88</v>
      </c>
      <c r="B16" s="70"/>
      <c r="C16" s="70"/>
      <c r="D16" s="71"/>
      <c r="E16" s="468"/>
    </row>
    <row r="17" spans="1:5" x14ac:dyDescent="0.25">
      <c r="A17" s="465" t="s">
        <v>165</v>
      </c>
      <c r="B17" s="60">
        <f>(222554*(1/1000000))*1000</f>
        <v>222.554</v>
      </c>
      <c r="C17" s="60">
        <f>(184074*(1/1000000))*1000</f>
        <v>184.07399999999998</v>
      </c>
      <c r="D17" s="67">
        <v>45.27</v>
      </c>
      <c r="E17" s="464">
        <v>20.8</v>
      </c>
    </row>
    <row r="18" spans="1:5" x14ac:dyDescent="0.25">
      <c r="A18" s="465" t="s">
        <v>90</v>
      </c>
      <c r="B18" s="60">
        <f>(4267445*(1/1000000))*1000</f>
        <v>4267.4449999999997</v>
      </c>
      <c r="C18" s="60">
        <f>(4436940*(1/1000000))*1000</f>
        <v>4436.9399999999996</v>
      </c>
      <c r="D18" s="67">
        <v>50.97</v>
      </c>
      <c r="E18" s="464">
        <v>22.6</v>
      </c>
    </row>
    <row r="19" spans="1:5" x14ac:dyDescent="0.25">
      <c r="A19" s="465" t="s">
        <v>91</v>
      </c>
      <c r="B19" s="60">
        <f>(4862839*(1/1000000))*1000</f>
        <v>4862.8389999999999</v>
      </c>
      <c r="C19" s="60">
        <f>(3894230*(1/1000000))*1000</f>
        <v>3894.23</v>
      </c>
      <c r="D19" s="72">
        <v>44.47</v>
      </c>
      <c r="E19" s="464">
        <v>20.7</v>
      </c>
    </row>
    <row r="20" spans="1:5" x14ac:dyDescent="0.25">
      <c r="A20" s="465" t="s">
        <v>92</v>
      </c>
      <c r="B20" s="60">
        <f>(1737730*(1/1000000))*1000</f>
        <v>1737.73</v>
      </c>
      <c r="C20" s="60">
        <f>(577305*(1/1000000))*1000</f>
        <v>577.30499999999995</v>
      </c>
      <c r="D20" s="67">
        <v>24.94</v>
      </c>
      <c r="E20" s="464">
        <v>15.1</v>
      </c>
    </row>
    <row r="21" spans="1:5" x14ac:dyDescent="0.25">
      <c r="A21" s="469" t="s">
        <v>170</v>
      </c>
      <c r="B21" s="421">
        <f>(17799452*(1/1000000))*1000</f>
        <v>17799.451999999997</v>
      </c>
      <c r="C21" s="421">
        <f>(5118926*(1/1000000))*1000</f>
        <v>5118.9260000000004</v>
      </c>
      <c r="D21" s="470">
        <v>22.34</v>
      </c>
      <c r="E21" s="471">
        <v>14.4</v>
      </c>
    </row>
    <row r="23" spans="1:5" x14ac:dyDescent="0.25">
      <c r="A23" s="63" t="s">
        <v>174</v>
      </c>
    </row>
    <row r="24" spans="1:5" x14ac:dyDescent="0.25">
      <c r="A24" t="s">
        <v>175</v>
      </c>
    </row>
  </sheetData>
  <hyperlinks>
    <hyperlink ref="A2" location="'Appendix Table Menu'!A1" display="'Appendix Table Menu'!A1" xr:uid="{CDEC78F1-42CA-42DB-BD56-6EFACCE0A13D}"/>
  </hyperlinks>
  <pageMargins left="0.7" right="0.7" top="0.75" bottom="0.75"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105AA-EACE-4554-BDC1-3E5181BEF87B}">
  <sheetPr>
    <tabColor rgb="FF203764"/>
  </sheetPr>
  <dimension ref="A1:L36"/>
  <sheetViews>
    <sheetView topLeftCell="A14" workbookViewId="0"/>
  </sheetViews>
  <sheetFormatPr defaultRowHeight="15" x14ac:dyDescent="0.25"/>
  <cols>
    <col min="1" max="1" width="24.140625" customWidth="1"/>
    <col min="2" max="2" width="14.42578125" customWidth="1"/>
    <col min="3" max="3" width="12.140625" customWidth="1"/>
    <col min="4" max="4" width="12.42578125" customWidth="1"/>
    <col min="5" max="5" width="13.42578125" customWidth="1"/>
    <col min="6" max="6" width="11.140625" customWidth="1"/>
    <col min="7" max="7" width="13.5703125" customWidth="1"/>
    <col min="8" max="8" width="14.5703125" customWidth="1"/>
  </cols>
  <sheetData>
    <row r="1" spans="1:8" s="32" customFormat="1" ht="21" x14ac:dyDescent="0.35">
      <c r="A1" s="389" t="s">
        <v>176</v>
      </c>
      <c r="B1" s="196"/>
      <c r="C1" s="196"/>
      <c r="D1" s="196"/>
      <c r="E1" s="196"/>
      <c r="F1" s="196"/>
      <c r="G1" s="196"/>
    </row>
    <row r="2" spans="1:8" x14ac:dyDescent="0.25">
      <c r="A2" s="370" t="s">
        <v>71</v>
      </c>
    </row>
    <row r="3" spans="1:8" x14ac:dyDescent="0.25">
      <c r="A3" s="47"/>
    </row>
    <row r="4" spans="1:8" ht="15.75" thickBot="1" x14ac:dyDescent="0.3">
      <c r="A4" t="s">
        <v>177</v>
      </c>
    </row>
    <row r="5" spans="1:8" x14ac:dyDescent="0.25">
      <c r="A5" s="594"/>
      <c r="B5" s="596" t="s">
        <v>178</v>
      </c>
      <c r="C5" s="578" t="s">
        <v>179</v>
      </c>
      <c r="D5" s="579"/>
      <c r="E5" s="579"/>
      <c r="F5" s="598"/>
      <c r="G5" s="596" t="s">
        <v>180</v>
      </c>
      <c r="H5" s="599" t="s">
        <v>78</v>
      </c>
    </row>
    <row r="6" spans="1:8" ht="30.75" thickBot="1" x14ac:dyDescent="0.3">
      <c r="A6" s="595"/>
      <c r="B6" s="597"/>
      <c r="C6" s="83" t="s">
        <v>181</v>
      </c>
      <c r="D6" s="83" t="s">
        <v>182</v>
      </c>
      <c r="E6" s="83" t="s">
        <v>183</v>
      </c>
      <c r="F6" s="83" t="s">
        <v>78</v>
      </c>
      <c r="G6" s="597"/>
      <c r="H6" s="600"/>
    </row>
    <row r="7" spans="1:8" x14ac:dyDescent="0.25">
      <c r="A7" s="591" t="s">
        <v>184</v>
      </c>
      <c r="B7" s="592"/>
      <c r="C7" s="592"/>
      <c r="D7" s="592"/>
      <c r="E7" s="592"/>
      <c r="F7" s="592"/>
      <c r="G7" s="592"/>
      <c r="H7" s="593"/>
    </row>
    <row r="8" spans="1:8" x14ac:dyDescent="0.25">
      <c r="A8" s="197" t="s">
        <v>78</v>
      </c>
      <c r="B8" s="198">
        <v>15291.788</v>
      </c>
      <c r="C8" s="198">
        <v>8212.33</v>
      </c>
      <c r="D8" s="198">
        <v>10873.52</v>
      </c>
      <c r="E8" s="198">
        <v>10984.922</v>
      </c>
      <c r="F8" s="198">
        <v>30070.772000000001</v>
      </c>
      <c r="G8" s="198">
        <v>2086.8200000000002</v>
      </c>
      <c r="H8" s="199">
        <v>47449.38</v>
      </c>
    </row>
    <row r="9" spans="1:8" x14ac:dyDescent="0.25">
      <c r="A9" s="601" t="s">
        <v>185</v>
      </c>
      <c r="B9" s="602"/>
      <c r="C9" s="602"/>
      <c r="D9" s="602"/>
      <c r="E9" s="602"/>
      <c r="F9" s="602"/>
      <c r="G9" s="602"/>
      <c r="H9" s="603"/>
    </row>
    <row r="10" spans="1:8" x14ac:dyDescent="0.25">
      <c r="A10" s="193" t="s">
        <v>186</v>
      </c>
      <c r="B10" s="58">
        <v>1700.1079999999999</v>
      </c>
      <c r="C10" s="58">
        <v>2436.5039999999999</v>
      </c>
      <c r="D10" s="58">
        <v>1727.173</v>
      </c>
      <c r="E10" s="58">
        <v>2780.7860000000001</v>
      </c>
      <c r="F10" s="58">
        <v>6944.4629999999997</v>
      </c>
      <c r="G10" s="58">
        <v>126.364</v>
      </c>
      <c r="H10" s="200">
        <v>8770.9349999999995</v>
      </c>
    </row>
    <row r="11" spans="1:8" x14ac:dyDescent="0.25">
      <c r="A11" s="193" t="s">
        <v>187</v>
      </c>
      <c r="B11" s="58">
        <v>3159.2269999999999</v>
      </c>
      <c r="C11" s="58">
        <v>1761.13</v>
      </c>
      <c r="D11" s="58">
        <v>2185.0929999999998</v>
      </c>
      <c r="E11" s="58">
        <v>1923.932</v>
      </c>
      <c r="F11" s="58">
        <v>5870.1549999999997</v>
      </c>
      <c r="G11" s="58">
        <v>279.91800000000001</v>
      </c>
      <c r="H11" s="200">
        <v>9309.2999999999993</v>
      </c>
    </row>
    <row r="12" spans="1:8" x14ac:dyDescent="0.25">
      <c r="A12" s="193" t="s">
        <v>188</v>
      </c>
      <c r="B12" s="58">
        <v>6366.7650000000003</v>
      </c>
      <c r="C12" s="58">
        <v>2294.777</v>
      </c>
      <c r="D12" s="58">
        <v>4355.5219999999999</v>
      </c>
      <c r="E12" s="58">
        <v>3375.1410000000001</v>
      </c>
      <c r="F12" s="58">
        <v>10025.44</v>
      </c>
      <c r="G12" s="58">
        <v>1275.028</v>
      </c>
      <c r="H12" s="200">
        <v>17667.233</v>
      </c>
    </row>
    <row r="13" spans="1:8" x14ac:dyDescent="0.25">
      <c r="A13" s="193" t="s">
        <v>189</v>
      </c>
      <c r="B13" s="58">
        <v>4065.6880000000001</v>
      </c>
      <c r="C13" s="58">
        <v>1719.9190000000001</v>
      </c>
      <c r="D13" s="58">
        <v>2605.732</v>
      </c>
      <c r="E13" s="58">
        <v>2905.0630000000001</v>
      </c>
      <c r="F13" s="58">
        <v>7230.7139999999999</v>
      </c>
      <c r="G13" s="58">
        <v>405.51</v>
      </c>
      <c r="H13" s="200">
        <v>11701.912</v>
      </c>
    </row>
    <row r="14" spans="1:8" x14ac:dyDescent="0.25">
      <c r="A14" s="601" t="s">
        <v>190</v>
      </c>
      <c r="B14" s="602"/>
      <c r="C14" s="602"/>
      <c r="D14" s="602"/>
      <c r="E14" s="602"/>
      <c r="F14" s="602"/>
      <c r="G14" s="602"/>
      <c r="H14" s="603"/>
    </row>
    <row r="15" spans="1:8" x14ac:dyDescent="0.25">
      <c r="A15" s="193" t="s">
        <v>191</v>
      </c>
      <c r="B15" s="201">
        <v>12792.762000000001</v>
      </c>
      <c r="C15" s="201">
        <v>7192.6055999999999</v>
      </c>
      <c r="D15" s="201">
        <v>10068.929</v>
      </c>
      <c r="E15" s="201">
        <v>10508.556</v>
      </c>
      <c r="F15" s="201">
        <v>27770.090600000003</v>
      </c>
      <c r="G15" s="201">
        <v>1379.259</v>
      </c>
      <c r="H15" s="202">
        <v>41942.110999999997</v>
      </c>
    </row>
    <row r="16" spans="1:8" x14ac:dyDescent="0.25">
      <c r="A16" s="193" t="s">
        <v>192</v>
      </c>
      <c r="B16" s="201">
        <v>2499.0261</v>
      </c>
      <c r="C16" s="201">
        <v>1019.7009</v>
      </c>
      <c r="D16" s="201">
        <v>804.56990000000008</v>
      </c>
      <c r="E16" s="201">
        <v>476.36290000000002</v>
      </c>
      <c r="F16" s="201">
        <v>2300.6337000000003</v>
      </c>
      <c r="G16" s="201">
        <v>707.55830000000003</v>
      </c>
      <c r="H16" s="202">
        <v>5507.2181</v>
      </c>
    </row>
    <row r="17" spans="1:12" x14ac:dyDescent="0.25">
      <c r="A17" s="601" t="s">
        <v>193</v>
      </c>
      <c r="B17" s="602"/>
      <c r="C17" s="602"/>
      <c r="D17" s="602"/>
      <c r="E17" s="602"/>
      <c r="F17" s="602"/>
      <c r="G17" s="602"/>
      <c r="H17" s="603"/>
    </row>
    <row r="18" spans="1:12" x14ac:dyDescent="0.25">
      <c r="A18" s="193" t="s">
        <v>194</v>
      </c>
      <c r="B18" s="58">
        <v>3467.5340000000001</v>
      </c>
      <c r="C18" s="58">
        <v>2298.67</v>
      </c>
      <c r="D18" s="58">
        <v>1274.3510000000001</v>
      </c>
      <c r="E18" s="58">
        <v>1484.7729999999999</v>
      </c>
      <c r="F18" s="58">
        <v>5057.7939999999999</v>
      </c>
      <c r="G18" s="58">
        <v>32.091000000000001</v>
      </c>
      <c r="H18" s="200">
        <v>8557.4189999999999</v>
      </c>
    </row>
    <row r="19" spans="1:12" x14ac:dyDescent="0.25">
      <c r="A19" s="193" t="s">
        <v>195</v>
      </c>
      <c r="B19" s="58">
        <v>6296.5370000000003</v>
      </c>
      <c r="C19" s="58">
        <v>3022.9969999999998</v>
      </c>
      <c r="D19" s="58">
        <v>3999.9360000000001</v>
      </c>
      <c r="E19" s="58">
        <v>3534.4830000000002</v>
      </c>
      <c r="F19" s="58">
        <v>10557.415999999999</v>
      </c>
      <c r="G19" s="58">
        <v>595.92700000000002</v>
      </c>
      <c r="H19" s="200">
        <v>17449.88</v>
      </c>
    </row>
    <row r="20" spans="1:12" x14ac:dyDescent="0.25">
      <c r="A20" s="193" t="s">
        <v>196</v>
      </c>
      <c r="B20" s="58">
        <v>3260.306</v>
      </c>
      <c r="C20" s="58">
        <v>1968.663</v>
      </c>
      <c r="D20" s="58">
        <v>3663.3679999999999</v>
      </c>
      <c r="E20" s="58">
        <v>2705.7370000000001</v>
      </c>
      <c r="F20" s="58">
        <v>8337.768</v>
      </c>
      <c r="G20" s="58">
        <v>1066.5129999999999</v>
      </c>
      <c r="H20" s="200">
        <v>12664.587</v>
      </c>
    </row>
    <row r="21" spans="1:12" x14ac:dyDescent="0.25">
      <c r="A21" s="193" t="s">
        <v>197</v>
      </c>
      <c r="B21" s="58">
        <v>1606.748</v>
      </c>
      <c r="C21" s="58">
        <v>569.07100000000003</v>
      </c>
      <c r="D21" s="58">
        <v>1106.857</v>
      </c>
      <c r="E21" s="58">
        <v>1444.1990000000001</v>
      </c>
      <c r="F21" s="58">
        <v>3120.127</v>
      </c>
      <c r="G21" s="58">
        <v>259.91899999999998</v>
      </c>
      <c r="H21" s="200">
        <v>4986.7939999999999</v>
      </c>
    </row>
    <row r="22" spans="1:12" x14ac:dyDescent="0.25">
      <c r="A22" s="193" t="s">
        <v>198</v>
      </c>
      <c r="B22" s="203">
        <v>660.66300000000001</v>
      </c>
      <c r="C22" s="58">
        <v>352.92899999999997</v>
      </c>
      <c r="D22" s="58">
        <v>829.00800000000004</v>
      </c>
      <c r="E22" s="58">
        <v>1815.73</v>
      </c>
      <c r="F22" s="58">
        <v>2997.6669999999999</v>
      </c>
      <c r="G22" s="58">
        <v>132.37</v>
      </c>
      <c r="H22" s="200">
        <v>3790.7</v>
      </c>
    </row>
    <row r="23" spans="1:12" x14ac:dyDescent="0.25">
      <c r="A23" s="601" t="s">
        <v>199</v>
      </c>
      <c r="B23" s="602"/>
      <c r="C23" s="602"/>
      <c r="D23" s="602"/>
      <c r="E23" s="602"/>
      <c r="F23" s="602"/>
      <c r="G23" s="602"/>
      <c r="H23" s="603"/>
    </row>
    <row r="24" spans="1:12" x14ac:dyDescent="0.25">
      <c r="A24" s="193" t="s">
        <v>200</v>
      </c>
      <c r="B24" s="58">
        <v>4205.5969999999998</v>
      </c>
      <c r="C24" s="58">
        <v>2173.223</v>
      </c>
      <c r="D24" s="58">
        <v>2048.8449999999998</v>
      </c>
      <c r="E24" s="58">
        <v>2158.0479999999998</v>
      </c>
      <c r="F24" s="58">
        <v>6380.116</v>
      </c>
      <c r="G24" s="58">
        <v>1298.713</v>
      </c>
      <c r="H24" s="200">
        <v>11884.425999999999</v>
      </c>
    </row>
    <row r="25" spans="1:12" x14ac:dyDescent="0.25">
      <c r="A25" s="193" t="s">
        <v>201</v>
      </c>
      <c r="B25" s="58">
        <v>2344.288</v>
      </c>
      <c r="C25" s="58">
        <v>1671.3889999999999</v>
      </c>
      <c r="D25" s="58">
        <v>1970.2460000000001</v>
      </c>
      <c r="E25" s="58">
        <v>1174.336</v>
      </c>
      <c r="F25" s="58">
        <v>4815.9709999999995</v>
      </c>
      <c r="G25" s="58">
        <v>436.82100000000003</v>
      </c>
      <c r="H25" s="200">
        <v>7597.08</v>
      </c>
    </row>
    <row r="26" spans="1:12" x14ac:dyDescent="0.25">
      <c r="A26" s="193" t="s">
        <v>202</v>
      </c>
      <c r="B26" s="58">
        <v>2022.1679999999999</v>
      </c>
      <c r="C26" s="58">
        <v>1335.596</v>
      </c>
      <c r="D26" s="58">
        <v>2096.7150000000001</v>
      </c>
      <c r="E26" s="58">
        <v>1397.991</v>
      </c>
      <c r="F26" s="58">
        <v>4830.3019999999997</v>
      </c>
      <c r="G26" s="58">
        <v>198.964</v>
      </c>
      <c r="H26" s="200">
        <v>7051.4340000000002</v>
      </c>
    </row>
    <row r="27" spans="1:12" x14ac:dyDescent="0.25">
      <c r="A27" s="193" t="s">
        <v>203</v>
      </c>
      <c r="B27" s="58">
        <v>2640.1080000000002</v>
      </c>
      <c r="C27" s="58">
        <v>1421.0229999999999</v>
      </c>
      <c r="D27" s="58">
        <v>2423.1019999999999</v>
      </c>
      <c r="E27" s="58">
        <v>2210.2510000000002</v>
      </c>
      <c r="F27" s="58">
        <v>6054.3760000000002</v>
      </c>
      <c r="G27" s="58">
        <v>108.20399999999999</v>
      </c>
      <c r="H27" s="200">
        <v>8802.6880000000001</v>
      </c>
    </row>
    <row r="28" spans="1:12" x14ac:dyDescent="0.25">
      <c r="A28" s="193" t="s">
        <v>204</v>
      </c>
      <c r="B28" s="58">
        <v>4079.627</v>
      </c>
      <c r="C28" s="58">
        <v>1611.0989999999999</v>
      </c>
      <c r="D28" s="58">
        <v>2334.6120000000001</v>
      </c>
      <c r="E28" s="58">
        <v>4044.2959999999998</v>
      </c>
      <c r="F28" s="58">
        <v>7990.0069999999996</v>
      </c>
      <c r="G28" s="58">
        <v>44.118000000000002</v>
      </c>
      <c r="H28" s="200">
        <v>12113.752</v>
      </c>
      <c r="L28" t="s">
        <v>5</v>
      </c>
    </row>
    <row r="29" spans="1:12" x14ac:dyDescent="0.25">
      <c r="A29" s="601" t="s">
        <v>205</v>
      </c>
      <c r="B29" s="602"/>
      <c r="C29" s="602"/>
      <c r="D29" s="602"/>
      <c r="E29" s="602"/>
      <c r="F29" s="602"/>
      <c r="G29" s="602"/>
      <c r="H29" s="603"/>
    </row>
    <row r="30" spans="1:12" x14ac:dyDescent="0.25">
      <c r="A30" s="204">
        <v>0</v>
      </c>
      <c r="B30" s="58">
        <v>119.44199999999999</v>
      </c>
      <c r="C30" s="58">
        <v>383.26299999999998</v>
      </c>
      <c r="D30" s="58">
        <v>728.04499999999996</v>
      </c>
      <c r="E30" s="58">
        <v>1578.472</v>
      </c>
      <c r="F30" s="58">
        <v>2689.78</v>
      </c>
      <c r="G30" s="58">
        <v>32.456000000000003</v>
      </c>
      <c r="H30" s="200">
        <v>2841.6779999999999</v>
      </c>
    </row>
    <row r="31" spans="1:12" x14ac:dyDescent="0.25">
      <c r="A31" s="204">
        <v>1</v>
      </c>
      <c r="B31" s="58">
        <v>877.52800000000002</v>
      </c>
      <c r="C31" s="58">
        <v>2014.069</v>
      </c>
      <c r="D31" s="58">
        <v>3843.5410000000002</v>
      </c>
      <c r="E31" s="58">
        <v>5100.8149999999996</v>
      </c>
      <c r="F31" s="58">
        <v>10958.424999999999</v>
      </c>
      <c r="G31" s="58">
        <v>159.964</v>
      </c>
      <c r="H31" s="200">
        <v>11995.916999999999</v>
      </c>
    </row>
    <row r="32" spans="1:12" x14ac:dyDescent="0.25">
      <c r="A32" s="204">
        <v>2</v>
      </c>
      <c r="B32" s="58">
        <v>4358.6220000000003</v>
      </c>
      <c r="C32" s="58">
        <v>4114.9179999999997</v>
      </c>
      <c r="D32" s="58">
        <v>5168.0959999999995</v>
      </c>
      <c r="E32" s="58">
        <v>3613.9389999999999</v>
      </c>
      <c r="F32" s="58">
        <v>12896.953</v>
      </c>
      <c r="G32" s="58">
        <v>846.279</v>
      </c>
      <c r="H32" s="200">
        <v>18101.853999999999</v>
      </c>
    </row>
    <row r="33" spans="1:8" ht="15.75" thickBot="1" x14ac:dyDescent="0.3">
      <c r="A33" s="205" t="s">
        <v>206</v>
      </c>
      <c r="B33" s="206">
        <v>9936.1959999999999</v>
      </c>
      <c r="C33" s="206">
        <v>1700.08</v>
      </c>
      <c r="D33" s="206">
        <v>1133.838</v>
      </c>
      <c r="E33" s="206">
        <v>691.69600000000003</v>
      </c>
      <c r="F33" s="206">
        <v>3525.614</v>
      </c>
      <c r="G33" s="206">
        <v>1048.1210000000001</v>
      </c>
      <c r="H33" s="207">
        <v>14509.931</v>
      </c>
    </row>
    <row r="35" spans="1:8" x14ac:dyDescent="0.25">
      <c r="A35" s="604" t="s">
        <v>207</v>
      </c>
      <c r="B35" s="604"/>
      <c r="C35" s="604"/>
      <c r="D35" s="604"/>
      <c r="E35" s="604"/>
      <c r="F35" s="604"/>
      <c r="G35" s="604"/>
      <c r="H35" s="604"/>
    </row>
    <row r="36" spans="1:8" x14ac:dyDescent="0.25">
      <c r="A36" s="590" t="s">
        <v>119</v>
      </c>
      <c r="B36" s="590"/>
      <c r="C36" s="590"/>
      <c r="D36" s="590"/>
      <c r="E36" s="590"/>
      <c r="F36" s="590"/>
      <c r="G36" s="590"/>
      <c r="H36" s="590"/>
    </row>
  </sheetData>
  <mergeCells count="13">
    <mergeCell ref="A36:H36"/>
    <mergeCell ref="A9:H9"/>
    <mergeCell ref="A14:H14"/>
    <mergeCell ref="A17:H17"/>
    <mergeCell ref="A23:H23"/>
    <mergeCell ref="A29:H29"/>
    <mergeCell ref="A35:H35"/>
    <mergeCell ref="A7:H7"/>
    <mergeCell ref="A5:A6"/>
    <mergeCell ref="B5:B6"/>
    <mergeCell ref="C5:F5"/>
    <mergeCell ref="G5:G6"/>
    <mergeCell ref="H5:H6"/>
  </mergeCells>
  <hyperlinks>
    <hyperlink ref="A2" location="'Appendix Table Menu'!A1" display="'Appendix Table Menu'!A1" xr:uid="{B0D73176-F8C0-4A41-B0FF-56D211DB52EA}"/>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c20ecd8-7b1b-40af-ad3c-24c512db6f5f">
      <UserInfo>
        <DisplayName>Airgood-Obrycki, Whitney Leigh</DisplayName>
        <AccountId>19</AccountId>
        <AccountType/>
      </UserInfo>
      <UserInfo>
        <DisplayName>Donahue, Kerry</DisplayName>
        <AccountId>29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B06ACAA53C084283A7E9734B5D979C" ma:contentTypeVersion="13" ma:contentTypeDescription="Create a new document." ma:contentTypeScope="" ma:versionID="c734cbe841a45633f344981790e67e96">
  <xsd:schema xmlns:xsd="http://www.w3.org/2001/XMLSchema" xmlns:xs="http://www.w3.org/2001/XMLSchema" xmlns:p="http://schemas.microsoft.com/office/2006/metadata/properties" xmlns:ns2="9279c62e-a2e7-41c7-b9ab-0a0f87ad47c5" xmlns:ns3="9c20ecd8-7b1b-40af-ad3c-24c512db6f5f" targetNamespace="http://schemas.microsoft.com/office/2006/metadata/properties" ma:root="true" ma:fieldsID="231adba0070f1039a355e91b57b6e9cf" ns2:_="" ns3:_="">
    <xsd:import namespace="9279c62e-a2e7-41c7-b9ab-0a0f87ad47c5"/>
    <xsd:import namespace="9c20ecd8-7b1b-40af-ad3c-24c512db6f5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9c62e-a2e7-41c7-b9ab-0a0f87ad47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20ecd8-7b1b-40af-ad3c-24c512db6f5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2784A1-F908-4B63-956A-F864F09E9B68}">
  <ds:schemaRefs>
    <ds:schemaRef ds:uri="http://schemas.microsoft.com/sharepoint/v3/contenttype/forms"/>
  </ds:schemaRefs>
</ds:datastoreItem>
</file>

<file path=customXml/itemProps2.xml><?xml version="1.0" encoding="utf-8"?>
<ds:datastoreItem xmlns:ds="http://schemas.openxmlformats.org/officeDocument/2006/customXml" ds:itemID="{84561964-0EF1-4B08-A3F0-F6E944D24C51}">
  <ds:schemaRefs>
    <ds:schemaRef ds:uri="http://schemas.microsoft.com/office/2006/metadata/properties"/>
    <ds:schemaRef ds:uri="http://schemas.microsoft.com/office/infopath/2007/PartnerControls"/>
    <ds:schemaRef ds:uri="9c20ecd8-7b1b-40af-ad3c-24c512db6f5f"/>
  </ds:schemaRefs>
</ds:datastoreItem>
</file>

<file path=customXml/itemProps3.xml><?xml version="1.0" encoding="utf-8"?>
<ds:datastoreItem xmlns:ds="http://schemas.openxmlformats.org/officeDocument/2006/customXml" ds:itemID="{5E5975B8-6FF5-4159-BA65-936D48E0E7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79c62e-a2e7-41c7-b9ab-0a0f87ad47c5"/>
    <ds:schemaRef ds:uri="9c20ecd8-7b1b-40af-ad3c-24c512db6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Appendix Table Menu</vt:lpstr>
      <vt:lpstr>W-1</vt:lpstr>
      <vt:lpstr>W-2</vt:lpstr>
      <vt:lpstr>W-3</vt:lpstr>
      <vt:lpstr>W-4</vt:lpstr>
      <vt:lpstr>W-5</vt:lpstr>
      <vt:lpstr>W-6</vt:lpstr>
      <vt:lpstr>W-7</vt:lpstr>
      <vt:lpstr>W-8</vt:lpstr>
      <vt:lpstr>W-9</vt:lpstr>
      <vt:lpstr>W-10</vt:lpstr>
      <vt:lpstr>W-11</vt:lpstr>
      <vt:lpstr>W-12</vt:lpstr>
      <vt:lpstr>W-13</vt:lpstr>
      <vt:lpstr>W-14</vt:lpstr>
      <vt:lpstr>W-15</vt:lpstr>
      <vt:lpstr>W-16</vt:lpstr>
      <vt:lpstr>W-17</vt:lpstr>
      <vt:lpstr>W-18</vt:lpstr>
      <vt:lpstr>W-19</vt:lpstr>
      <vt:lpstr>W-20</vt:lpstr>
      <vt:lpstr>W-21</vt:lpstr>
      <vt:lpstr>W-22</vt:lpstr>
      <vt:lpstr>W-23</vt:lpstr>
      <vt:lpstr>W-24</vt:lpstr>
      <vt:lpstr>W-25</vt:lpstr>
      <vt:lpstr>W-26</vt:lpstr>
      <vt:lpstr>W-27</vt:lpstr>
      <vt:lpstr>W-28</vt:lpstr>
      <vt:lpstr>W-29</vt:lpstr>
      <vt:lpstr>W-30</vt:lpstr>
      <vt:lpstr>W-31</vt:lpstr>
      <vt:lpstr>W-32</vt:lpstr>
      <vt:lpstr>W-33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Airgood-Obrycki, Whitney Leigh</dc:creator>
  <cp:keywords/>
  <dc:description/>
  <cp:lastModifiedBy>Donahue, Kerry</cp:lastModifiedBy>
  <cp:revision/>
  <dcterms:created xsi:type="dcterms:W3CDTF">2021-12-02T14:32:27Z</dcterms:created>
  <dcterms:modified xsi:type="dcterms:W3CDTF">2022-01-12T18:42:46Z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0x0101001FB06ACAA53C084283A7E9734B5D979C</vt:lpwstr>
  </property>
</Properties>
</file>