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hu-my.sharepoint.com/personal/abbe_will_harvard_edu/Documents/Documents/LIRA/"/>
    </mc:Choice>
  </mc:AlternateContent>
  <xr:revisionPtr revIDLastSave="201" documentId="11_0D700241F55BA012BAB15B08DA622C3AFB9EA354" xr6:coauthVersionLast="45" xr6:coauthVersionMax="45" xr10:uidLastSave="{86EF1B8C-D22E-4CB0-BD31-49BEB7A0394D}"/>
  <bookViews>
    <workbookView xWindow="-108" yWindow="-108" windowWidth="23256" windowHeight="12252" xr2:uid="{00000000-000D-0000-FFFF-FFFF00000000}"/>
  </bookViews>
  <sheets>
    <sheet name="Historical Benchmark Data" sheetId="1" r:id="rId1"/>
    <sheet name="Model Inputs" sheetId="6" r:id="rId2"/>
    <sheet name="Improvements Correlations" sheetId="2" r:id="rId3"/>
    <sheet name="Improvements Weights" sheetId="3" r:id="rId4"/>
    <sheet name="Repairs Correlations" sheetId="4" r:id="rId5"/>
    <sheet name="Repairs Weights" sheetId="5" r:id="rId6"/>
  </sheets>
  <externalReferences>
    <externalReference r:id="rId7"/>
    <externalReference r:id="rId8"/>
  </externalReferences>
  <definedNames>
    <definedName name="DLX14.USEl" localSheetId="2">[1]ECRI!#REF!</definedName>
    <definedName name="DLX14.USEl" localSheetId="3">[1]ECRI!#REF!</definedName>
    <definedName name="DLX14.USEl">#REF!</definedName>
    <definedName name="DLX16.USEl" localSheetId="2">[1]ECRI!#REF!</definedName>
    <definedName name="DLX16.USEl" localSheetId="3">[1]ECRI!#REF!</definedName>
    <definedName name="DLX16.USEl">#REF!</definedName>
    <definedName name="DLX17.USEl" localSheetId="2">[1]ECRI!#REF!</definedName>
    <definedName name="DLX17.USEl" localSheetId="3">[1]ECRI!#REF!</definedName>
    <definedName name="DLX17.USEl">#REF!</definedName>
    <definedName name="DLX18.USEl">#REF!</definedName>
    <definedName name="DLX19.USEl">#REF!</definedName>
    <definedName name="DLX20.USEl">#REF!</definedName>
    <definedName name="DLX21.USEl">#REF!</definedName>
    <definedName name="DLX22.USEl">#REF!</definedName>
    <definedName name="DLX23.USEl" localSheetId="2">'[1]Freddie Mac Cash Out'!#REF!</definedName>
    <definedName name="DLX23.USEl" localSheetId="3">'[1]Freddie Mac Cash Out'!#REF!</definedName>
    <definedName name="DLX23.USEl">#REF!</definedName>
    <definedName name="DLX3.USEl">#REF!</definedName>
    <definedName name="DLX4.USEl" localSheetId="2">[1]Improvements!#REF!</definedName>
    <definedName name="DLX4.USEl" localSheetId="3">[1]Improvements!#REF!</definedName>
    <definedName name="DLX4.USEl">#REF!</definedName>
    <definedName name="DLX5.USEl" localSheetId="2">[1]Retail!#REF!</definedName>
    <definedName name="DLX5.USEl" localSheetId="3">[1]Retail!#REF!</definedName>
    <definedName name="DLX5.USEl">[2]Retail!#REF!</definedName>
    <definedName name="DLX8.USEl" localSheetId="2">[1]Shipments!#REF!</definedName>
    <definedName name="DLX8.USEl" localSheetId="3">[1]Shipments!#REF!</definedName>
    <definedName name="DLX8.USEl">[2]Shipments!#REF!</definedName>
    <definedName name="_xlnm.Print_Area" localSheetId="2">'Improvements Correlations'!#REF!</definedName>
    <definedName name="_xlnm.Print_Area" localSheetId="3">'Improvements Weights'!#REF!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5" l="1"/>
  <c r="E13" i="5"/>
  <c r="D13" i="5"/>
  <c r="C13" i="5"/>
  <c r="B13" i="5"/>
  <c r="G13" i="3" l="1"/>
  <c r="F13" i="3"/>
  <c r="E13" i="3"/>
  <c r="D13" i="3"/>
  <c r="C13" i="3"/>
  <c r="B13" i="3"/>
  <c r="B15" i="3" l="1"/>
  <c r="F15" i="5" l="1"/>
  <c r="E15" i="5"/>
  <c r="D15" i="5"/>
  <c r="C15" i="5"/>
  <c r="B15" i="5"/>
  <c r="F9" i="5"/>
  <c r="E9" i="5"/>
  <c r="D9" i="5"/>
  <c r="C9" i="5"/>
  <c r="B9" i="5"/>
  <c r="G15" i="3"/>
  <c r="F15" i="3"/>
  <c r="E15" i="3"/>
  <c r="D15" i="3"/>
  <c r="C15" i="3"/>
  <c r="G9" i="3"/>
  <c r="F9" i="3"/>
  <c r="E9" i="3"/>
  <c r="D9" i="3"/>
  <c r="C9" i="3"/>
  <c r="B9" i="3"/>
  <c r="B11" i="3" l="1"/>
  <c r="B17" i="3" s="1"/>
  <c r="B11" i="5"/>
  <c r="B17" i="5" s="1"/>
  <c r="C11" i="5"/>
  <c r="C17" i="5" s="1"/>
  <c r="E11" i="5"/>
  <c r="E17" i="5" s="1"/>
  <c r="F11" i="5"/>
  <c r="F17" i="5" s="1"/>
  <c r="C11" i="3"/>
  <c r="C17" i="3" s="1"/>
  <c r="D11" i="5"/>
  <c r="D17" i="5" s="1"/>
  <c r="F11" i="3"/>
  <c r="F17" i="3" s="1"/>
  <c r="G11" i="3"/>
  <c r="G17" i="3" s="1"/>
  <c r="D11" i="3"/>
  <c r="D17" i="3" s="1"/>
  <c r="E11" i="3"/>
  <c r="E17" i="3" s="1"/>
</calcChain>
</file>

<file path=xl/sharedStrings.xml><?xml version="1.0" encoding="utf-8"?>
<sst xmlns="http://schemas.openxmlformats.org/spreadsheetml/2006/main" count="268" uniqueCount="193">
  <si>
    <t>Four-Quarter Moving Rate of Change</t>
  </si>
  <si>
    <t>Four-Quarter Moving Total in Billions</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</si>
  <si>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</si>
  <si>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</si>
  <si>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</si>
  <si>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</si>
  <si>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</si>
  <si>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</si>
  <si>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</si>
  <si>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</si>
  <si>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</si>
  <si>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</si>
  <si>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</si>
  <si>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</si>
  <si>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</si>
  <si>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</si>
  <si>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</si>
  <si>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</si>
  <si>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</si>
  <si>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</si>
  <si>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</si>
  <si>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</si>
  <si>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</si>
  <si>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</si>
  <si>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</si>
  <si>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</si>
  <si>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</si>
  <si>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</si>
  <si>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</si>
  <si>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</si>
  <si>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</si>
  <si>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</si>
  <si>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</si>
  <si>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</si>
  <si>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</si>
  <si>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</si>
  <si>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</si>
  <si>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</si>
  <si>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</si>
  <si>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</si>
  <si>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</si>
  <si>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</si>
  <si>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</si>
  <si>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</si>
  <si>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</si>
  <si>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</si>
  <si>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</si>
  <si>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</si>
  <si>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</si>
  <si>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</si>
  <si>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</si>
  <si>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</si>
  <si>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</si>
  <si>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</si>
  <si>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</si>
  <si>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</si>
  <si>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Retail</t>
  </si>
  <si>
    <t>Starts</t>
  </si>
  <si>
    <t>2010:Q2</t>
  </si>
  <si>
    <t>2010:Q3</t>
  </si>
  <si>
    <t>2010:Q4</t>
  </si>
  <si>
    <t xml:space="preserve">2011:Q1 </t>
  </si>
  <si>
    <t>2011:Q2</t>
  </si>
  <si>
    <t>2011:Q3</t>
  </si>
  <si>
    <t>2011:Q4</t>
  </si>
  <si>
    <t>2012:Q1</t>
  </si>
  <si>
    <t>2012:Q2</t>
  </si>
  <si>
    <t>2012:Q3</t>
  </si>
  <si>
    <t>2012:Q4</t>
  </si>
  <si>
    <t>2013:Q1</t>
  </si>
  <si>
    <t>2013:Q2</t>
  </si>
  <si>
    <t>2013:Q3</t>
  </si>
  <si>
    <t xml:space="preserve">2013:Q4 </t>
  </si>
  <si>
    <t xml:space="preserve">2014:Q1 </t>
  </si>
  <si>
    <t xml:space="preserve">2015:Q3 </t>
  </si>
  <si>
    <t xml:space="preserve">2015:Q2 </t>
  </si>
  <si>
    <t xml:space="preserve">2015:Q1 </t>
  </si>
  <si>
    <t xml:space="preserve">2014:Q4 </t>
  </si>
  <si>
    <t xml:space="preserve">2014:Q3 </t>
  </si>
  <si>
    <t xml:space="preserve">2014:Q2  </t>
  </si>
  <si>
    <t>Homeowner Improvement and Repair Activity</t>
  </si>
  <si>
    <t>Date</t>
  </si>
  <si>
    <t>2015:Q4</t>
  </si>
  <si>
    <t>2016:Q1</t>
  </si>
  <si>
    <t>Source: Joint Center for Housing Studies.</t>
  </si>
  <si>
    <t>L(0)</t>
  </si>
  <si>
    <t>L(1)</t>
  </si>
  <si>
    <t>L(2)</t>
  </si>
  <si>
    <t>L(3)</t>
  </si>
  <si>
    <t>L(4)</t>
  </si>
  <si>
    <t>L(5)</t>
  </si>
  <si>
    <t>L(6)</t>
  </si>
  <si>
    <t>Retail Sales of Building Materials</t>
  </si>
  <si>
    <t>Source: US Census Bureau, Retail Trade Report</t>
  </si>
  <si>
    <t>http://www.census.gov/retail/index.html</t>
  </si>
  <si>
    <t>Source: National Association of Realtors®</t>
  </si>
  <si>
    <t xml:space="preserve">http://www.realtor.org/topics/existing-home-sales </t>
  </si>
  <si>
    <t>Existing Single-Family Home Sales</t>
  </si>
  <si>
    <t>Source: US Census Bureau, Survey of Construction</t>
  </si>
  <si>
    <t>Single-Family Housing Starts</t>
  </si>
  <si>
    <t xml:space="preserve">http://www.census.gov/construction/nrc/index.html </t>
  </si>
  <si>
    <t>Residential Remodeling Permits</t>
  </si>
  <si>
    <t>Source: BuildFax</t>
  </si>
  <si>
    <t>https://www.buildfax.com/</t>
  </si>
  <si>
    <t xml:space="preserve">Source: The Conference Board </t>
  </si>
  <si>
    <t>Leading Economic Index (LEI®)</t>
  </si>
  <si>
    <t>Home Price Index (HPI)</t>
  </si>
  <si>
    <t>https://www.conference-board.org/</t>
  </si>
  <si>
    <t>Source: Joint Center for Housing Studies of Harvard University.</t>
  </si>
  <si>
    <t>HPI</t>
  </si>
  <si>
    <t>LEI</t>
  </si>
  <si>
    <t>Permits</t>
  </si>
  <si>
    <t>Sales</t>
  </si>
  <si>
    <t>Lead over AHS-based Improvements Spending 
(number of quarters)</t>
  </si>
  <si>
    <t>Standard Deviation (SD)</t>
  </si>
  <si>
    <t>1/SD</t>
  </si>
  <si>
    <t>Share of Sum of 1/SD</t>
  </si>
  <si>
    <t>Correlation with AHS-based Improvements Spending</t>
  </si>
  <si>
    <t>Share of Sum of Correlations</t>
  </si>
  <si>
    <t>Improvement LIRA Weights</t>
  </si>
  <si>
    <t>Mnemonic</t>
  </si>
  <si>
    <t>Calculation of Improvement LIRA Model Input Weights</t>
  </si>
  <si>
    <t>GDP</t>
  </si>
  <si>
    <t>Prices</t>
  </si>
  <si>
    <t>Source: Bureau of Economic Analysis, National Economic Accounts</t>
  </si>
  <si>
    <t>http://www.bea.gov/national/Index.htm</t>
  </si>
  <si>
    <t>Existing Single-Family Median Sales Price</t>
  </si>
  <si>
    <t>Gross Domestic Product</t>
  </si>
  <si>
    <t>Lead over AHS-based Maintenance Spending 
(number of quarters)</t>
  </si>
  <si>
    <t>Correlation with AHS-based Maintenance Spending</t>
  </si>
  <si>
    <t>Maintenance LIRA Weights</t>
  </si>
  <si>
    <t>Calculation of Maintenance LIRA Model Input Weights</t>
  </si>
  <si>
    <t>Model Input</t>
  </si>
  <si>
    <t>Lead in Number of Quarters</t>
  </si>
  <si>
    <t>2016:Q2</t>
  </si>
  <si>
    <t>2016:Q3</t>
  </si>
  <si>
    <t>2016:Q4</t>
  </si>
  <si>
    <t xml:space="preserve">2017:Q1 </t>
  </si>
  <si>
    <t>2017:Q2</t>
  </si>
  <si>
    <t xml:space="preserve">2017:Q3 </t>
  </si>
  <si>
    <t xml:space="preserve">2017:Q4 </t>
  </si>
  <si>
    <t xml:space="preserve">2018:Q1 </t>
  </si>
  <si>
    <t xml:space="preserve">2018:Q2 </t>
  </si>
  <si>
    <t xml:space="preserve">2018:Q3 </t>
  </si>
  <si>
    <t xml:space="preserve">2018:Q4 </t>
  </si>
  <si>
    <t xml:space="preserve">2019:Q1 </t>
  </si>
  <si>
    <t xml:space="preserve">2019:Q2 </t>
  </si>
  <si>
    <t>2019:Q3</t>
  </si>
  <si>
    <t>2019:Q4</t>
  </si>
  <si>
    <t>2020:Q1</t>
  </si>
  <si>
    <t>2021:Q2 (p)</t>
  </si>
  <si>
    <t xml:space="preserve">2020:Q2 </t>
  </si>
  <si>
    <t>2021:Q3 (p)</t>
  </si>
  <si>
    <t>2020:Q3</t>
  </si>
  <si>
    <t xml:space="preserve">2020:Q4 </t>
  </si>
  <si>
    <t>2021:Q4 (p)</t>
  </si>
  <si>
    <t xml:space="preserve">Source: S&amp;P CoreLogic Case-Shiller HPI </t>
  </si>
  <si>
    <t>http://www.spglobal.com/</t>
  </si>
  <si>
    <t>Correlation Coefficients with AHS-Based Home Improvements Spending, 1994Q1 to 2019Q4</t>
  </si>
  <si>
    <t>Notes: The correlations for remodeling permits were calculated for a shorter time period, 2005-2019, due to input data limitations.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improvement spending were unrelated.</t>
  </si>
  <si>
    <t>Correlation Coefficients with AHS-Based Home Maintenance and Repair Spending, 1995Q1 to 2019Q4</t>
  </si>
  <si>
    <t xml:space="preserve">Notes: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maintenance spending were unrelated. </t>
  </si>
  <si>
    <t>Indicator</t>
  </si>
  <si>
    <t>Source</t>
  </si>
  <si>
    <t>Definition</t>
  </si>
  <si>
    <t>LIRA Model</t>
  </si>
  <si>
    <t>Remodeling Market Conditions</t>
  </si>
  <si>
    <t>BuildFax</t>
  </si>
  <si>
    <t>Housing Industry Conditions</t>
  </si>
  <si>
    <t>Value of retail sales of new building materials and supplies.</t>
  </si>
  <si>
    <t>New privately-owned single-family housing starts.</t>
  </si>
  <si>
    <t>National Association of Realtors®</t>
  </si>
  <si>
    <t>Financial Conditions</t>
  </si>
  <si>
    <t>Macroeconomic &amp; Cyclical Conditions</t>
  </si>
  <si>
    <t>Leading Economic Index®</t>
  </si>
  <si>
    <t>The Conference Board</t>
  </si>
  <si>
    <t>Median Sales Price</t>
  </si>
  <si>
    <t>Bureau of Economic Analysis</t>
  </si>
  <si>
    <t>Value of gross domestic product.</t>
  </si>
  <si>
    <t>Improvements</t>
  </si>
  <si>
    <t>Improvements &amp; Maintenance</t>
  </si>
  <si>
    <t>Maintenance</t>
  </si>
  <si>
    <t>Number of residential properties permitted for remodeling or repair.</t>
  </si>
  <si>
    <t>US Census Bureau</t>
  </si>
  <si>
    <t>Existing single-family home sales based on sample of MLS.</t>
  </si>
  <si>
    <t>S&amp;P CoreLogic Case-Shiller National Home Price Index</t>
  </si>
  <si>
    <t>Standard &amp; Poor's</t>
  </si>
  <si>
    <t>Repeat-sales index of single-family homes. Composite of indices for the nine US Census divisions based on observed changes in market value of real estate in 20 defined MSAs and three price tiers (low, middle, high). Jan-2000=100</t>
  </si>
  <si>
    <t>Composite economic index averaging trends in manufacturing hours and new orders, unemployment claims, vendor performance, housing permits, stock prices, money supply, interest rate spread, and consumer expectations. 2016=100</t>
  </si>
  <si>
    <t>Median sales price of existing single-family homes.</t>
  </si>
  <si>
    <t>2022:Q1 (p)</t>
  </si>
  <si>
    <t>2021:Q1</t>
  </si>
  <si>
    <t xml:space="preserve">Notes: Historical data through 2019 are JCHS estimates based on American Housing Survey data. Historical estimates since 2019 are produced using the Leading Indicator of Remodeling Activity model until new AHS benchmark data become available. Projections (p) are produced by the LIRA model. Improvements include remodels, replacements, additions, and structural alterations that increase the value of homes. Routine maintenance and repairs preserve the current quality of homes.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</si>
</sst>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quot;$&quot;#,##0.0"/>
    <numFmt numFmtId="166" formatCode="0.0000"/>
    <numFmt numFmtId="167" formatCode="0.000"/>
  </numFmts>
  <fonts count="31">
    <font>
      <sz val="10"/>
      <name val="Arial"/>
    </font>
    <font>
      <sz val="10"/>
      <color theme="1"/>
      <name val="Arial"/>
      <family val="2"/>
    </font>
    <font>
      <sz val="10"/>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Arial"/>
      <family val="2"/>
    </font>
    <font>
      <b/>
      <sz val="18"/>
      <color indexed="56"/>
      <name val="Cambria"/>
      <family val="2"/>
    </font>
    <font>
      <b/>
      <sz val="11"/>
      <color indexed="8"/>
      <name val="Calibri"/>
      <family val="2"/>
    </font>
    <font>
      <sz val="11"/>
      <color indexed="10"/>
      <name val="Calibri"/>
      <family val="2"/>
    </font>
    <font>
      <i/>
      <sz val="10"/>
      <name val="Arial"/>
      <family val="2"/>
    </font>
    <font>
      <sz val="10"/>
      <name val="Arial"/>
      <family val="2"/>
    </font>
    <font>
      <b/>
      <sz val="10"/>
      <name val="Arial"/>
      <family val="2"/>
    </font>
    <font>
      <sz val="10"/>
      <color theme="1"/>
      <name val="Arial"/>
      <family val="2"/>
    </font>
    <font>
      <b/>
      <sz val="10"/>
      <color theme="1"/>
      <name val="Arial"/>
      <family val="2"/>
    </font>
    <font>
      <i/>
      <sz val="10"/>
      <color theme="1"/>
      <name val="Arial"/>
      <family val="2"/>
    </font>
    <font>
      <u/>
      <sz val="10"/>
      <color theme="10"/>
      <name val="Arial"/>
      <family val="2"/>
    </font>
    <font>
      <b/>
      <sz val="12"/>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06">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5" fillId="0" borderId="0"/>
    <xf numFmtId="0" fontId="26" fillId="0" borderId="0"/>
    <xf numFmtId="0" fontId="2" fillId="23" borderId="7" applyNumberFormat="0" applyFont="0" applyAlignment="0" applyProtection="0"/>
    <xf numFmtId="0" fontId="18" fillId="20" borderId="8" applyNumberFormat="0" applyAlignment="0" applyProtection="0"/>
    <xf numFmtId="9" fontId="2"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2" fontId="2" fillId="0" borderId="0" applyFont="0" applyFill="0" applyBorder="0" applyProtection="0">
      <alignment horizontal="right"/>
    </xf>
    <xf numFmtId="2" fontId="2" fillId="0" borderId="0" applyFont="0" applyFill="0" applyBorder="0" applyProtection="0">
      <alignment horizontal="right"/>
    </xf>
    <xf numFmtId="0" fontId="19" fillId="0" borderId="0" applyNumberFormat="0" applyFill="0" applyBorder="0" applyProtection="0">
      <alignment horizontal="right"/>
    </xf>
    <xf numFmtId="0" fontId="19" fillId="0" borderId="0" applyNumberFormat="0" applyFill="0" applyBorder="0" applyProtection="0">
      <alignment horizontal="right"/>
    </xf>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8" fillId="20" borderId="8" applyNumberFormat="0" applyAlignment="0" applyProtection="0"/>
    <xf numFmtId="0" fontId="17" fillId="22" borderId="0" applyNumberFormat="0" applyBorder="0" applyAlignment="0" applyProtection="0"/>
    <xf numFmtId="0" fontId="16" fillId="0" borderId="6" applyNumberFormat="0" applyFill="0" applyAlignment="0" applyProtection="0"/>
    <xf numFmtId="0" fontId="15" fillId="7" borderId="1" applyNumberFormat="0" applyAlignment="0" applyProtection="0"/>
    <xf numFmtId="0" fontId="14" fillId="0" borderId="0" applyNumberFormat="0" applyFill="0" applyBorder="0" applyAlignment="0" applyProtection="0"/>
    <xf numFmtId="0" fontId="14" fillId="0" borderId="5" applyNumberFormat="0" applyFill="0" applyAlignment="0" applyProtection="0"/>
    <xf numFmtId="0" fontId="13" fillId="0" borderId="4" applyNumberFormat="0" applyFill="0" applyAlignment="0" applyProtection="0"/>
    <xf numFmtId="0" fontId="12" fillId="0" borderId="3" applyNumberFormat="0" applyFill="0" applyAlignment="0" applyProtection="0"/>
    <xf numFmtId="0" fontId="11" fillId="4" borderId="0" applyNumberFormat="0" applyBorder="0" applyAlignment="0" applyProtection="0"/>
    <xf numFmtId="0" fontId="10" fillId="0" borderId="0" applyNumberFormat="0" applyFill="0" applyBorder="0" applyAlignment="0" applyProtection="0"/>
    <xf numFmtId="0" fontId="9" fillId="21" borderId="2" applyNumberFormat="0" applyAlignment="0" applyProtection="0"/>
    <xf numFmtId="0" fontId="8" fillId="20" borderId="1" applyNumberFormat="0" applyAlignment="0" applyProtection="0"/>
    <xf numFmtId="0" fontId="7" fillId="3"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43" fontId="24" fillId="0" borderId="0" applyFont="0" applyFill="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2" fillId="0" borderId="0"/>
    <xf numFmtId="0" fontId="1" fillId="0" borderId="0"/>
    <xf numFmtId="0" fontId="5" fillId="10" borderId="0" applyNumberFormat="0" applyBorder="0" applyAlignment="0" applyProtection="0"/>
    <xf numFmtId="0" fontId="5" fillId="8" borderId="0" applyNumberFormat="0" applyBorder="0" applyAlignment="0" applyProtection="0"/>
    <xf numFmtId="0" fontId="24" fillId="23" borderId="7" applyNumberFormat="0" applyFont="0" applyAlignment="0" applyProtection="0"/>
    <xf numFmtId="0" fontId="5" fillId="6" borderId="0" applyNumberFormat="0" applyBorder="0" applyAlignment="0" applyProtection="0"/>
    <xf numFmtId="9" fontId="2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 fontId="24" fillId="0" borderId="0" applyFont="0" applyFill="0" applyBorder="0" applyProtection="0">
      <alignment horizontal="right"/>
    </xf>
    <xf numFmtId="2" fontId="24" fillId="0" borderId="0" applyFont="0" applyFill="0" applyBorder="0" applyProtection="0">
      <alignment horizontal="right"/>
    </xf>
    <xf numFmtId="0" fontId="4" fillId="0" borderId="0" applyNumberFormat="0" applyFill="0" applyBorder="0" applyProtection="0">
      <alignment horizontal="right"/>
    </xf>
    <xf numFmtId="0" fontId="4" fillId="0" borderId="0" applyNumberFormat="0" applyFill="0" applyBorder="0" applyProtection="0">
      <alignment horizontal="right"/>
    </xf>
    <xf numFmtId="0" fontId="5" fillId="4" borderId="0" applyNumberFormat="0" applyBorder="0" applyAlignment="0" applyProtection="0"/>
    <xf numFmtId="9" fontId="24"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6" fillId="12"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cellStyleXfs>
  <cellXfs count="110">
    <xf numFmtId="0" fontId="0" fillId="0" borderId="0" xfId="0"/>
    <xf numFmtId="0" fontId="0" fillId="24" borderId="0" xfId="0" applyFill="1"/>
    <xf numFmtId="165" fontId="0" fillId="24" borderId="0" xfId="0" applyNumberFormat="1" applyFill="1"/>
    <xf numFmtId="164" fontId="0" fillId="24" borderId="0" xfId="0" applyNumberFormat="1" applyFill="1"/>
    <xf numFmtId="0" fontId="0" fillId="24" borderId="11" xfId="0" applyFill="1" applyBorder="1" applyAlignment="1">
      <alignment horizontal="left"/>
    </xf>
    <xf numFmtId="165" fontId="0" fillId="24" borderId="11" xfId="0" applyNumberFormat="1" applyFill="1" applyBorder="1"/>
    <xf numFmtId="164" fontId="0" fillId="24" borderId="11" xfId="0" applyNumberFormat="1" applyFill="1" applyBorder="1"/>
    <xf numFmtId="0" fontId="23" fillId="24" borderId="0" xfId="0" applyFont="1" applyFill="1"/>
    <xf numFmtId="0" fontId="23" fillId="24" borderId="0" xfId="0" applyFont="1" applyFill="1" applyAlignment="1">
      <alignment wrapText="1"/>
    </xf>
    <xf numFmtId="0" fontId="2" fillId="24" borderId="11" xfId="0" applyFont="1" applyFill="1" applyBorder="1" applyAlignment="1">
      <alignment horizontal="left"/>
    </xf>
    <xf numFmtId="165" fontId="4" fillId="26" borderId="10" xfId="0" applyNumberFormat="1" applyFont="1" applyFill="1" applyBorder="1" applyAlignment="1">
      <alignment horizontal="center" wrapText="1" shrinkToFit="1"/>
    </xf>
    <xf numFmtId="164" fontId="4" fillId="26" borderId="10" xfId="0" applyNumberFormat="1" applyFont="1" applyFill="1" applyBorder="1" applyAlignment="1">
      <alignment horizontal="center" wrapText="1" shrinkToFit="1"/>
    </xf>
    <xf numFmtId="0" fontId="23" fillId="24" borderId="0" xfId="0" applyFont="1" applyFill="1" applyAlignment="1"/>
    <xf numFmtId="0" fontId="27" fillId="25" borderId="17" xfId="0" applyFont="1" applyFill="1" applyBorder="1" applyAlignment="1">
      <alignment horizontal="center"/>
    </xf>
    <xf numFmtId="0" fontId="27" fillId="25" borderId="23" xfId="0" applyFont="1" applyFill="1" applyBorder="1" applyAlignment="1">
      <alignment horizontal="center"/>
    </xf>
    <xf numFmtId="0" fontId="0" fillId="26" borderId="19" xfId="0" applyFill="1" applyBorder="1" applyAlignment="1">
      <alignment horizontal="left"/>
    </xf>
    <xf numFmtId="166" fontId="27" fillId="26" borderId="0" xfId="0" applyNumberFormat="1" applyFont="1" applyFill="1" applyBorder="1"/>
    <xf numFmtId="166" fontId="27" fillId="26" borderId="13" xfId="0" applyNumberFormat="1" applyFont="1" applyFill="1" applyBorder="1"/>
    <xf numFmtId="166" fontId="27" fillId="26" borderId="14" xfId="0" applyNumberFormat="1" applyFont="1" applyFill="1" applyBorder="1"/>
    <xf numFmtId="0" fontId="4" fillId="26" borderId="0" xfId="0" applyFont="1" applyFill="1" applyBorder="1"/>
    <xf numFmtId="0" fontId="27" fillId="27" borderId="0" xfId="0" applyFont="1" applyFill="1" applyBorder="1" applyAlignment="1">
      <alignment horizontal="left" wrapText="1"/>
    </xf>
    <xf numFmtId="0" fontId="0" fillId="27" borderId="19" xfId="0" applyFill="1" applyBorder="1" applyAlignment="1">
      <alignment horizontal="left"/>
    </xf>
    <xf numFmtId="0" fontId="0" fillId="27" borderId="0" xfId="0" applyFill="1" applyBorder="1"/>
    <xf numFmtId="166" fontId="0" fillId="27" borderId="0" xfId="0" applyNumberFormat="1" applyFill="1" applyBorder="1"/>
    <xf numFmtId="166" fontId="0" fillId="27" borderId="14" xfId="0" applyNumberFormat="1" applyFill="1" applyBorder="1"/>
    <xf numFmtId="0" fontId="0" fillId="27" borderId="0" xfId="0" applyFill="1" applyBorder="1" applyAlignment="1">
      <alignment horizontal="left" indent="1"/>
    </xf>
    <xf numFmtId="0" fontId="29" fillId="27" borderId="0" xfId="105" applyFill="1" applyBorder="1" applyAlignment="1">
      <alignment horizontal="left" indent="1"/>
    </xf>
    <xf numFmtId="0" fontId="2" fillId="27" borderId="0" xfId="0" applyFont="1" applyFill="1" applyBorder="1" applyAlignment="1">
      <alignment horizontal="left" indent="1"/>
    </xf>
    <xf numFmtId="0" fontId="29" fillId="27" borderId="0" xfId="105" applyFill="1" applyAlignment="1">
      <alignment horizontal="left" vertical="center" indent="1"/>
    </xf>
    <xf numFmtId="0" fontId="0" fillId="27" borderId="24" xfId="0" applyFill="1" applyBorder="1" applyAlignment="1">
      <alignment horizontal="left"/>
    </xf>
    <xf numFmtId="0" fontId="0" fillId="27" borderId="16" xfId="0" applyFill="1" applyBorder="1"/>
    <xf numFmtId="166" fontId="0" fillId="27" borderId="16" xfId="0" applyNumberFormat="1" applyFill="1" applyBorder="1"/>
    <xf numFmtId="166" fontId="0" fillId="27" borderId="25" xfId="0" applyNumberFormat="1" applyFill="1" applyBorder="1"/>
    <xf numFmtId="0" fontId="0" fillId="25" borderId="18" xfId="0" applyFill="1" applyBorder="1"/>
    <xf numFmtId="0" fontId="27" fillId="27" borderId="16" xfId="0" applyFont="1" applyFill="1" applyBorder="1" applyAlignment="1">
      <alignment horizontal="left"/>
    </xf>
    <xf numFmtId="0" fontId="0" fillId="27" borderId="19" xfId="0" applyFill="1" applyBorder="1"/>
    <xf numFmtId="0" fontId="27" fillId="27" borderId="0" xfId="0" applyFont="1" applyFill="1" applyBorder="1" applyAlignment="1">
      <alignment horizontal="right"/>
    </xf>
    <xf numFmtId="0" fontId="27" fillId="27" borderId="14" xfId="0" applyFont="1" applyFill="1" applyBorder="1" applyAlignment="1">
      <alignment horizontal="right"/>
    </xf>
    <xf numFmtId="0" fontId="0" fillId="27" borderId="19" xfId="0" applyFill="1" applyBorder="1" applyAlignment="1">
      <alignment wrapText="1"/>
    </xf>
    <xf numFmtId="0" fontId="0" fillId="27" borderId="0" xfId="0" applyFill="1" applyBorder="1" applyAlignment="1">
      <alignment horizontal="right" vertical="center"/>
    </xf>
    <xf numFmtId="0" fontId="0" fillId="27" borderId="14" xfId="0" applyFill="1" applyBorder="1" applyAlignment="1">
      <alignment horizontal="right" vertical="center"/>
    </xf>
    <xf numFmtId="167" fontId="0" fillId="27" borderId="0" xfId="0" applyNumberFormat="1" applyFill="1" applyBorder="1" applyAlignment="1">
      <alignment horizontal="right" vertical="center"/>
    </xf>
    <xf numFmtId="167" fontId="0" fillId="27" borderId="14" xfId="0" applyNumberFormat="1" applyFill="1" applyBorder="1" applyAlignment="1">
      <alignment horizontal="right" vertical="center"/>
    </xf>
    <xf numFmtId="164" fontId="0" fillId="27" borderId="0" xfId="41" applyNumberFormat="1" applyFont="1" applyFill="1" applyBorder="1" applyAlignment="1">
      <alignment horizontal="right" vertical="center"/>
    </xf>
    <xf numFmtId="164" fontId="0" fillId="27" borderId="14" xfId="41" applyNumberFormat="1" applyFont="1" applyFill="1" applyBorder="1" applyAlignment="1">
      <alignment horizontal="right" vertical="center"/>
    </xf>
    <xf numFmtId="0" fontId="27" fillId="26" borderId="18" xfId="0" applyFont="1" applyFill="1" applyBorder="1"/>
    <xf numFmtId="164" fontId="27" fillId="26" borderId="17" xfId="41" applyNumberFormat="1" applyFont="1" applyFill="1" applyBorder="1" applyAlignment="1">
      <alignment horizontal="right" vertical="center"/>
    </xf>
    <xf numFmtId="164" fontId="27" fillId="26" borderId="23" xfId="41" applyNumberFormat="1" applyFont="1" applyFill="1" applyBorder="1" applyAlignment="1">
      <alignment horizontal="right" vertical="center"/>
    </xf>
    <xf numFmtId="0" fontId="27" fillId="27" borderId="0" xfId="0" applyFont="1" applyFill="1" applyBorder="1" applyAlignment="1">
      <alignment horizontal="center" wrapText="1"/>
    </xf>
    <xf numFmtId="0" fontId="0" fillId="27" borderId="0" xfId="0" applyFill="1" applyBorder="1" applyAlignment="1">
      <alignment horizontal="center"/>
    </xf>
    <xf numFmtId="0" fontId="4" fillId="26" borderId="0" xfId="0" applyFont="1" applyFill="1" applyBorder="1" applyAlignment="1">
      <alignment horizontal="center"/>
    </xf>
    <xf numFmtId="0" fontId="29" fillId="27" borderId="0" xfId="105" applyFill="1" applyBorder="1" applyAlignment="1">
      <alignment horizontal="center"/>
    </xf>
    <xf numFmtId="0" fontId="2" fillId="27" borderId="0" xfId="0" applyFont="1" applyFill="1" applyBorder="1" applyAlignment="1">
      <alignment horizontal="center"/>
    </xf>
    <xf numFmtId="0" fontId="29" fillId="27" borderId="0" xfId="105" applyFill="1" applyAlignment="1">
      <alignment horizontal="center" vertical="center"/>
    </xf>
    <xf numFmtId="0" fontId="0" fillId="27" borderId="16" xfId="0" applyFill="1" applyBorder="1" applyAlignment="1">
      <alignment horizontal="center"/>
    </xf>
    <xf numFmtId="0" fontId="0" fillId="24" borderId="0" xfId="0" applyFill="1" applyAlignment="1">
      <alignment horizontal="center"/>
    </xf>
    <xf numFmtId="0" fontId="27" fillId="27" borderId="16" xfId="0" applyFont="1" applyFill="1" applyBorder="1" applyAlignment="1">
      <alignment horizontal="left" wrapText="1"/>
    </xf>
    <xf numFmtId="0" fontId="27" fillId="27" borderId="16" xfId="0" applyFont="1" applyFill="1" applyBorder="1" applyAlignment="1">
      <alignment horizontal="center" wrapText="1"/>
    </xf>
    <xf numFmtId="0" fontId="0" fillId="27" borderId="0" xfId="0" applyFill="1"/>
    <xf numFmtId="0" fontId="27" fillId="27" borderId="0" xfId="0" applyFont="1" applyFill="1"/>
    <xf numFmtId="0" fontId="4" fillId="27" borderId="0" xfId="0" applyFont="1" applyFill="1" applyBorder="1" applyAlignment="1">
      <alignment horizontal="center"/>
    </xf>
    <xf numFmtId="0" fontId="29" fillId="27" borderId="0" xfId="105" applyFill="1" applyAlignment="1">
      <alignment horizontal="left" vertical="center" indent="1" readingOrder="1"/>
    </xf>
    <xf numFmtId="0" fontId="0" fillId="27" borderId="0" xfId="0" applyFill="1" applyAlignment="1">
      <alignment horizontal="left"/>
    </xf>
    <xf numFmtId="0" fontId="0" fillId="27" borderId="0" xfId="0" applyFill="1" applyAlignment="1">
      <alignment horizontal="center"/>
    </xf>
    <xf numFmtId="0" fontId="23" fillId="27" borderId="0" xfId="0" applyFont="1" applyFill="1" applyAlignment="1">
      <alignment horizontal="left"/>
    </xf>
    <xf numFmtId="0" fontId="0" fillId="27" borderId="0" xfId="0" applyFill="1" applyBorder="1" applyAlignment="1">
      <alignment horizontal="left"/>
    </xf>
    <xf numFmtId="0" fontId="0" fillId="27" borderId="15" xfId="0" applyFill="1" applyBorder="1" applyAlignment="1">
      <alignment horizontal="left"/>
    </xf>
    <xf numFmtId="0" fontId="0" fillId="27" borderId="15" xfId="0" applyFill="1" applyBorder="1"/>
    <xf numFmtId="0" fontId="0" fillId="27" borderId="15" xfId="0" applyFill="1" applyBorder="1" applyAlignment="1">
      <alignment horizontal="center"/>
    </xf>
    <xf numFmtId="166" fontId="0" fillId="27" borderId="15" xfId="0" applyNumberFormat="1" applyFill="1" applyBorder="1"/>
    <xf numFmtId="0" fontId="27" fillId="25" borderId="26" xfId="0" applyFont="1" applyFill="1" applyBorder="1" applyAlignment="1">
      <alignment horizontal="left"/>
    </xf>
    <xf numFmtId="0" fontId="27" fillId="25" borderId="24" xfId="0" applyFont="1" applyFill="1" applyBorder="1" applyAlignment="1">
      <alignment horizontal="left"/>
    </xf>
    <xf numFmtId="0" fontId="2" fillId="27" borderId="11" xfId="0" applyFont="1" applyFill="1" applyBorder="1" applyAlignment="1">
      <alignment horizontal="left"/>
    </xf>
    <xf numFmtId="165" fontId="0" fillId="27" borderId="11" xfId="0" applyNumberFormat="1" applyFill="1" applyBorder="1"/>
    <xf numFmtId="164" fontId="0" fillId="27" borderId="11" xfId="0" applyNumberFormat="1" applyFill="1" applyBorder="1"/>
    <xf numFmtId="0" fontId="2" fillId="27" borderId="12" xfId="0" applyFont="1" applyFill="1" applyBorder="1" applyAlignment="1">
      <alignment horizontal="left"/>
    </xf>
    <xf numFmtId="165" fontId="0" fillId="27" borderId="12" xfId="0" applyNumberFormat="1" applyFill="1" applyBorder="1"/>
    <xf numFmtId="164" fontId="0" fillId="27" borderId="12" xfId="0" applyNumberFormat="1" applyFill="1" applyBorder="1"/>
    <xf numFmtId="0" fontId="29" fillId="0" borderId="0" xfId="105" applyFill="1" applyAlignment="1">
      <alignment horizontal="left" indent="1"/>
    </xf>
    <xf numFmtId="0" fontId="2" fillId="0" borderId="0" xfId="0" applyFont="1"/>
    <xf numFmtId="0" fontId="4" fillId="0" borderId="0" xfId="0" applyFont="1"/>
    <xf numFmtId="0" fontId="0" fillId="0" borderId="0" xfId="0" applyAlignment="1">
      <alignment horizontal="left" indent="1"/>
    </xf>
    <xf numFmtId="0" fontId="2" fillId="0" borderId="0" xfId="0" applyFont="1" applyAlignment="1">
      <alignment wrapText="1"/>
    </xf>
    <xf numFmtId="0" fontId="0" fillId="0" borderId="0" xfId="0" applyAlignment="1">
      <alignment wrapText="1"/>
    </xf>
    <xf numFmtId="0" fontId="2" fillId="0" borderId="0" xfId="0" applyFont="1" applyAlignment="1">
      <alignment horizontal="center"/>
    </xf>
    <xf numFmtId="0" fontId="0" fillId="0" borderId="0" xfId="0" applyAlignment="1">
      <alignment horizontal="center"/>
    </xf>
    <xf numFmtId="0" fontId="2" fillId="0" borderId="0" xfId="0" applyFont="1" applyAlignment="1">
      <alignment horizontal="center" wrapText="1"/>
    </xf>
    <xf numFmtId="0" fontId="0" fillId="0" borderId="0" xfId="0" applyAlignment="1">
      <alignment horizontal="center" wrapText="1"/>
    </xf>
    <xf numFmtId="0" fontId="2" fillId="0" borderId="0" xfId="0" applyFont="1" applyAlignment="1">
      <alignment horizontal="left" indent="1"/>
    </xf>
    <xf numFmtId="0" fontId="2" fillId="0" borderId="0" xfId="0" applyFont="1" applyAlignment="1">
      <alignment horizontal="left" wrapText="1" indent="1"/>
    </xf>
    <xf numFmtId="0" fontId="29" fillId="0" borderId="0" xfId="105"/>
    <xf numFmtId="0" fontId="0" fillId="27" borderId="0" xfId="0" applyFill="1" applyAlignment="1">
      <alignment wrapText="1"/>
    </xf>
    <xf numFmtId="0" fontId="0" fillId="27" borderId="0" xfId="0" applyFill="1" applyAlignment="1">
      <alignment horizontal="center" wrapText="1"/>
    </xf>
    <xf numFmtId="0" fontId="23" fillId="27" borderId="0" xfId="0" applyFont="1" applyFill="1"/>
    <xf numFmtId="0" fontId="4" fillId="25" borderId="20" xfId="0" applyFont="1" applyFill="1" applyBorder="1" applyAlignment="1">
      <alignment horizontal="center" wrapText="1" shrinkToFit="1"/>
    </xf>
    <xf numFmtId="0" fontId="4" fillId="25" borderId="21" xfId="0" applyFont="1" applyFill="1" applyBorder="1" applyAlignment="1">
      <alignment horizontal="center" wrapText="1" shrinkToFit="1"/>
    </xf>
    <xf numFmtId="0" fontId="4" fillId="25" borderId="22" xfId="0" applyFont="1" applyFill="1" applyBorder="1" applyAlignment="1">
      <alignment horizontal="center" wrapText="1" shrinkToFit="1"/>
    </xf>
    <xf numFmtId="0" fontId="23" fillId="24" borderId="0" xfId="0" applyFont="1" applyFill="1" applyAlignment="1">
      <alignment horizontal="left" wrapText="1"/>
    </xf>
    <xf numFmtId="0" fontId="30" fillId="27" borderId="0" xfId="0" applyFont="1" applyFill="1" applyBorder="1" applyAlignment="1">
      <alignment horizontal="left" wrapText="1"/>
    </xf>
    <xf numFmtId="0" fontId="28" fillId="0" borderId="0" xfId="0" applyFont="1" applyBorder="1" applyAlignment="1">
      <alignment horizontal="left" wrapText="1"/>
    </xf>
    <xf numFmtId="0" fontId="27" fillId="25" borderId="17" xfId="0" applyFont="1" applyFill="1" applyBorder="1" applyAlignment="1">
      <alignment horizontal="center" wrapText="1"/>
    </xf>
    <xf numFmtId="0" fontId="27" fillId="25" borderId="23" xfId="0" applyFont="1" applyFill="1" applyBorder="1" applyAlignment="1">
      <alignment horizontal="center" wrapText="1"/>
    </xf>
    <xf numFmtId="0" fontId="27" fillId="25" borderId="26" xfId="0" applyFont="1" applyFill="1" applyBorder="1" applyAlignment="1">
      <alignment horizontal="center" wrapText="1"/>
    </xf>
    <xf numFmtId="0" fontId="27" fillId="25" borderId="24" xfId="0" applyFont="1" applyFill="1" applyBorder="1" applyAlignment="1">
      <alignment horizontal="center" wrapText="1"/>
    </xf>
    <xf numFmtId="0" fontId="27" fillId="25" borderId="15" xfId="0" applyFont="1" applyFill="1" applyBorder="1" applyAlignment="1">
      <alignment horizontal="left"/>
    </xf>
    <xf numFmtId="0" fontId="27" fillId="25" borderId="16" xfId="0" applyFont="1" applyFill="1" applyBorder="1" applyAlignment="1">
      <alignment horizontal="left"/>
    </xf>
    <xf numFmtId="0" fontId="30" fillId="27" borderId="0" xfId="0" applyFont="1" applyFill="1" applyBorder="1" applyAlignment="1">
      <alignment horizontal="left"/>
    </xf>
    <xf numFmtId="0" fontId="28" fillId="27" borderId="0" xfId="0" applyFont="1" applyFill="1" applyBorder="1" applyAlignment="1">
      <alignment horizontal="left" wrapText="1"/>
    </xf>
    <xf numFmtId="0" fontId="27" fillId="25" borderId="15" xfId="0" applyFont="1" applyFill="1" applyBorder="1" applyAlignment="1">
      <alignment horizontal="center"/>
    </xf>
    <xf numFmtId="0" fontId="27" fillId="25" borderId="16" xfId="0" applyFont="1" applyFill="1" applyBorder="1" applyAlignment="1">
      <alignment horizontal="center"/>
    </xf>
  </cellXfs>
  <cellStyles count="106">
    <cellStyle name="20% - Accent1" xfId="1" builtinId="30" customBuiltin="1"/>
    <cellStyle name="20% - Accent1 2" xfId="81" xr:uid="{00000000-0005-0000-0000-000001000000}"/>
    <cellStyle name="20% - Accent2" xfId="2" builtinId="34" customBuiltin="1"/>
    <cellStyle name="20% - Accent2 2" xfId="80" xr:uid="{00000000-0005-0000-0000-000003000000}"/>
    <cellStyle name="20% - Accent3" xfId="3" builtinId="38" customBuiltin="1"/>
    <cellStyle name="20% - Accent3 2" xfId="96" xr:uid="{00000000-0005-0000-0000-000005000000}"/>
    <cellStyle name="20% - Accent4" xfId="4" builtinId="42" customBuiltin="1"/>
    <cellStyle name="20% - Accent4 2" xfId="79" xr:uid="{00000000-0005-0000-0000-000007000000}"/>
    <cellStyle name="20% - Accent5" xfId="5" builtinId="46" customBuiltin="1"/>
    <cellStyle name="20% - Accent5 2" xfId="87" xr:uid="{00000000-0005-0000-0000-000009000000}"/>
    <cellStyle name="20% - Accent6" xfId="6" builtinId="50" customBuiltin="1"/>
    <cellStyle name="20% - Accent6 2" xfId="78" xr:uid="{00000000-0005-0000-0000-00000B000000}"/>
    <cellStyle name="40% - Accent1" xfId="7" builtinId="31" customBuiltin="1"/>
    <cellStyle name="40% - Accent1 2" xfId="85" xr:uid="{00000000-0005-0000-0000-00000D000000}"/>
    <cellStyle name="40% - Accent2" xfId="8" builtinId="35" customBuiltin="1"/>
    <cellStyle name="40% - Accent2 2" xfId="76" xr:uid="{00000000-0005-0000-0000-00000F000000}"/>
    <cellStyle name="40% - Accent3" xfId="9" builtinId="39" customBuiltin="1"/>
    <cellStyle name="40% - Accent3 2" xfId="84" xr:uid="{00000000-0005-0000-0000-000011000000}"/>
    <cellStyle name="40% - Accent4" xfId="10" builtinId="43" customBuiltin="1"/>
    <cellStyle name="40% - Accent4 2" xfId="103" xr:uid="{00000000-0005-0000-0000-000013000000}"/>
    <cellStyle name="40% - Accent5" xfId="11" builtinId="47" customBuiltin="1"/>
    <cellStyle name="40% - Accent5 2" xfId="102" xr:uid="{00000000-0005-0000-0000-000015000000}"/>
    <cellStyle name="40% - Accent6" xfId="12" builtinId="51" customBuiltin="1"/>
    <cellStyle name="40% - Accent6 2" xfId="101" xr:uid="{00000000-0005-0000-0000-000017000000}"/>
    <cellStyle name="60% - Accent1" xfId="13" builtinId="32" customBuiltin="1"/>
    <cellStyle name="60% - Accent1 2" xfId="100" xr:uid="{00000000-0005-0000-0000-000019000000}"/>
    <cellStyle name="60% - Accent2" xfId="14" builtinId="36" customBuiltin="1"/>
    <cellStyle name="60% - Accent2 2" xfId="75" xr:uid="{00000000-0005-0000-0000-00001B000000}"/>
    <cellStyle name="60% - Accent3" xfId="15" builtinId="40" customBuiltin="1"/>
    <cellStyle name="60% - Accent3 2" xfId="74" xr:uid="{00000000-0005-0000-0000-00001D000000}"/>
    <cellStyle name="60% - Accent4" xfId="16" builtinId="44" customBuiltin="1"/>
    <cellStyle name="60% - Accent4 2" xfId="73" xr:uid="{00000000-0005-0000-0000-00001F000000}"/>
    <cellStyle name="60% - Accent5" xfId="17" builtinId="48" customBuiltin="1"/>
    <cellStyle name="60% - Accent5 2" xfId="72" xr:uid="{00000000-0005-0000-0000-000021000000}"/>
    <cellStyle name="60% - Accent6" xfId="18" builtinId="52" customBuiltin="1"/>
    <cellStyle name="60% - Accent6 2" xfId="71" xr:uid="{00000000-0005-0000-0000-000023000000}"/>
    <cellStyle name="Accent1" xfId="19" builtinId="29" customBuiltin="1"/>
    <cellStyle name="Accent1 2" xfId="70" xr:uid="{00000000-0005-0000-0000-000025000000}"/>
    <cellStyle name="Accent2" xfId="20" builtinId="33" customBuiltin="1"/>
    <cellStyle name="Accent2 2" xfId="69" xr:uid="{00000000-0005-0000-0000-000027000000}"/>
    <cellStyle name="Accent3" xfId="21" builtinId="37" customBuiltin="1"/>
    <cellStyle name="Accent3 2" xfId="68" xr:uid="{00000000-0005-0000-0000-000029000000}"/>
    <cellStyle name="Accent4" xfId="22" builtinId="41" customBuiltin="1"/>
    <cellStyle name="Accent4 2" xfId="67" xr:uid="{00000000-0005-0000-0000-00002B000000}"/>
    <cellStyle name="Accent5" xfId="23" builtinId="45" customBuiltin="1"/>
    <cellStyle name="Accent5 2" xfId="66" xr:uid="{00000000-0005-0000-0000-00002D000000}"/>
    <cellStyle name="Accent6" xfId="24" builtinId="49" customBuiltin="1"/>
    <cellStyle name="Accent6 2" xfId="65" xr:uid="{00000000-0005-0000-0000-00002F000000}"/>
    <cellStyle name="Bad" xfId="25" builtinId="27" customBuiltin="1"/>
    <cellStyle name="Bad 2" xfId="64" xr:uid="{00000000-0005-0000-0000-000031000000}"/>
    <cellStyle name="Calculation" xfId="26" builtinId="22" customBuiltin="1"/>
    <cellStyle name="Calculation 2" xfId="63" xr:uid="{00000000-0005-0000-0000-000033000000}"/>
    <cellStyle name="Check Cell" xfId="27" builtinId="23" customBuiltin="1"/>
    <cellStyle name="Check Cell 2" xfId="62" xr:uid="{00000000-0005-0000-0000-000035000000}"/>
    <cellStyle name="Comma 2" xfId="77" xr:uid="{00000000-0005-0000-0000-000036000000}"/>
    <cellStyle name="Explanatory Text" xfId="28" builtinId="53" customBuiltin="1"/>
    <cellStyle name="Explanatory Text 2" xfId="61" xr:uid="{00000000-0005-0000-0000-000038000000}"/>
    <cellStyle name="Good" xfId="29" builtinId="26" customBuiltin="1"/>
    <cellStyle name="Good 2" xfId="60" xr:uid="{00000000-0005-0000-0000-00003A000000}"/>
    <cellStyle name="Heading 1" xfId="30" builtinId="16" customBuiltin="1"/>
    <cellStyle name="Heading 1 2" xfId="59" xr:uid="{00000000-0005-0000-0000-00003C000000}"/>
    <cellStyle name="Heading 2" xfId="31" builtinId="17" customBuiltin="1"/>
    <cellStyle name="Heading 2 2" xfId="58" xr:uid="{00000000-0005-0000-0000-00003E000000}"/>
    <cellStyle name="Heading 3" xfId="32" builtinId="18" customBuiltin="1"/>
    <cellStyle name="Heading 3 2" xfId="57" xr:uid="{00000000-0005-0000-0000-000040000000}"/>
    <cellStyle name="Heading 4" xfId="33" builtinId="19" customBuiltin="1"/>
    <cellStyle name="Heading 4 2" xfId="56" xr:uid="{00000000-0005-0000-0000-000042000000}"/>
    <cellStyle name="Hyperlink" xfId="105" builtinId="8"/>
    <cellStyle name="Input" xfId="34" builtinId="20" customBuiltin="1"/>
    <cellStyle name="Input 2" xfId="55" xr:uid="{00000000-0005-0000-0000-000045000000}"/>
    <cellStyle name="Linked Cell" xfId="35" builtinId="24" customBuiltin="1"/>
    <cellStyle name="Linked Cell 2" xfId="54" xr:uid="{00000000-0005-0000-0000-000047000000}"/>
    <cellStyle name="Neutral" xfId="36" builtinId="28" customBuiltin="1"/>
    <cellStyle name="Neutral 2" xfId="53" xr:uid="{00000000-0005-0000-0000-000049000000}"/>
    <cellStyle name="Normal" xfId="0" builtinId="0"/>
    <cellStyle name="Normal 2" xfId="37" xr:uid="{00000000-0005-0000-0000-00004B000000}"/>
    <cellStyle name="Normal 2 2" xfId="82" xr:uid="{00000000-0005-0000-0000-00004C000000}"/>
    <cellStyle name="Normal 3" xfId="38" xr:uid="{00000000-0005-0000-0000-00004D000000}"/>
    <cellStyle name="Normal 4" xfId="83" xr:uid="{00000000-0005-0000-0000-00004E000000}"/>
    <cellStyle name="Note" xfId="39" builtinId="10" customBuiltin="1"/>
    <cellStyle name="Note 2" xfId="86" xr:uid="{00000000-0005-0000-0000-000050000000}"/>
    <cellStyle name="Output" xfId="40" builtinId="21" customBuiltin="1"/>
    <cellStyle name="Output 2" xfId="52" xr:uid="{00000000-0005-0000-0000-000052000000}"/>
    <cellStyle name="Percent" xfId="41" builtinId="5"/>
    <cellStyle name="Percent 2" xfId="97" xr:uid="{00000000-0005-0000-0000-000054000000}"/>
    <cellStyle name="Percent 3" xfId="88" xr:uid="{00000000-0005-0000-0000-000055000000}"/>
    <cellStyle name="Style 21" xfId="42" xr:uid="{00000000-0005-0000-0000-000056000000}"/>
    <cellStyle name="Style 21 2" xfId="89" xr:uid="{00000000-0005-0000-0000-000057000000}"/>
    <cellStyle name="Style 22" xfId="43" xr:uid="{00000000-0005-0000-0000-000058000000}"/>
    <cellStyle name="Style 22 2" xfId="90" xr:uid="{00000000-0005-0000-0000-000059000000}"/>
    <cellStyle name="Style 23" xfId="44" xr:uid="{00000000-0005-0000-0000-00005A000000}"/>
    <cellStyle name="Style 23 2" xfId="91" xr:uid="{00000000-0005-0000-0000-00005B000000}"/>
    <cellStyle name="Style 24" xfId="45" xr:uid="{00000000-0005-0000-0000-00005C000000}"/>
    <cellStyle name="Style 24 2" xfId="92" xr:uid="{00000000-0005-0000-0000-00005D000000}"/>
    <cellStyle name="Style 25" xfId="46" xr:uid="{00000000-0005-0000-0000-00005E000000}"/>
    <cellStyle name="Style 25 2" xfId="93" xr:uid="{00000000-0005-0000-0000-00005F000000}"/>
    <cellStyle name="Style 26" xfId="47" xr:uid="{00000000-0005-0000-0000-000060000000}"/>
    <cellStyle name="Style 26 2" xfId="94" xr:uid="{00000000-0005-0000-0000-000061000000}"/>
    <cellStyle name="Style 27" xfId="48" xr:uid="{00000000-0005-0000-0000-000062000000}"/>
    <cellStyle name="Style 27 2" xfId="95" xr:uid="{00000000-0005-0000-0000-000063000000}"/>
    <cellStyle name="Title" xfId="49" builtinId="15" customBuiltin="1"/>
    <cellStyle name="Title 2" xfId="104" xr:uid="{00000000-0005-0000-0000-000065000000}"/>
    <cellStyle name="Total" xfId="50" builtinId="25" customBuiltin="1"/>
    <cellStyle name="Total 2" xfId="98" xr:uid="{00000000-0005-0000-0000-000067000000}"/>
    <cellStyle name="Warning Text" xfId="51" builtinId="11" customBuiltin="1"/>
    <cellStyle name="Warning Text 2" xfId="99" xr:uid="{00000000-0005-0000-0000-000069000000}"/>
  </cellStyles>
  <dxfs count="4">
    <dxf>
      <alignment horizontal="center"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will/My%20Documents/LIRA/new%20corr%20&amp;%20weights%20analysis/correlations%20&amp;%20weighting%202007Q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IRA%20Calculations/09-7%20LI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50"/>
      <sheetName val="Improvements"/>
      <sheetName val="Freddie Mac Cash Out"/>
      <sheetName val="Retail"/>
      <sheetName val="Shipments"/>
      <sheetName val="ISM"/>
      <sheetName val="Labor"/>
      <sheetName val="ECRI"/>
      <sheetName val="PHSI"/>
      <sheetName val="RMI"/>
      <sheetName val="ImpCorr"/>
      <sheetName val="RetailCorr"/>
      <sheetName val="ShipCorr"/>
      <sheetName val="ISMCorr"/>
      <sheetName val="LaborCorr"/>
      <sheetName val="ECRICorr"/>
      <sheetName val="PHSICorr"/>
      <sheetName val="RMICorr"/>
      <sheetName val="Corr Summary"/>
      <sheetName val="New Weights"/>
      <sheetName val="New Weights (2)"/>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30 Imprvmts"/>
      <sheetName val="ISM"/>
      <sheetName val="Labor"/>
      <sheetName val="Shipments"/>
      <sheetName val="Retail"/>
      <sheetName val="Starts"/>
      <sheetName val="RMI"/>
      <sheetName val="PHSI"/>
      <sheetName val="30yrBond"/>
      <sheetName val="LIRA Nominal Final"/>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9CE2E7A-631C-46E2-B0C1-E9533024E9C9}" name="Table1" displayName="Table1" ref="A1:E13" totalsRowShown="0" headerRowDxfId="3">
  <tableColumns count="5">
    <tableColumn id="1" xr3:uid="{920FAEF3-21EA-4C4B-BA66-0AB5575DBFE2}" name="Indicator"/>
    <tableColumn id="2" xr3:uid="{9E91CC8F-C533-4075-87F1-233CD419C867}" name="Mnemonic" dataDxfId="2"/>
    <tableColumn id="3" xr3:uid="{F04833F6-F4E8-42A8-953A-CBFAE85C292D}" name="Source"/>
    <tableColumn id="4" xr3:uid="{70DB81D0-4166-4572-B2BB-3FB4F5C50342}" name="Definition" dataDxfId="1"/>
    <tableColumn id="5" xr3:uid="{2101C083-8997-4113-8650-A562CEC23D0E}" name="LIRA Model"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nar.realtor/research-and-statistics/housing-statistics/existing-home-sales" TargetMode="External"/><Relationship Id="rId3" Type="http://schemas.openxmlformats.org/officeDocument/2006/relationships/hyperlink" Target="https://www.conference-board.org/data/bci.cfm" TargetMode="External"/><Relationship Id="rId7" Type="http://schemas.openxmlformats.org/officeDocument/2006/relationships/hyperlink" Target="https://www.bea.gov/data/gdp/gross-domestic-product" TargetMode="External"/><Relationship Id="rId2" Type="http://schemas.openxmlformats.org/officeDocument/2006/relationships/hyperlink" Target="https://www.spglobal.com/spdji/en/indices/indicators/sp-corelogic-case-shiller-us-national-home-price-nsa-index/" TargetMode="External"/><Relationship Id="rId1" Type="http://schemas.openxmlformats.org/officeDocument/2006/relationships/hyperlink" Target="http://www.census.gov/retail/index.html" TargetMode="External"/><Relationship Id="rId6" Type="http://schemas.openxmlformats.org/officeDocument/2006/relationships/hyperlink" Target="https://www.nar.realtor/research-and-statistics/housing-statistics/existing-home-sales" TargetMode="External"/><Relationship Id="rId5" Type="http://schemas.openxmlformats.org/officeDocument/2006/relationships/hyperlink" Target="https://www.census.gov/construction/nrc/index.html" TargetMode="External"/><Relationship Id="rId4" Type="http://schemas.openxmlformats.org/officeDocument/2006/relationships/hyperlink" Target="https://www.buildfax.com/" TargetMode="External"/><Relationship Id="rId9"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hyperlink" Target="http://www.census.gov/construction/nrc/index.html" TargetMode="External"/><Relationship Id="rId7" Type="http://schemas.openxmlformats.org/officeDocument/2006/relationships/printerSettings" Target="../printerSettings/printerSettings2.bin"/><Relationship Id="rId2" Type="http://schemas.openxmlformats.org/officeDocument/2006/relationships/hyperlink" Target="http://www.realtor.org/topics/existing-home-sales" TargetMode="External"/><Relationship Id="rId1" Type="http://schemas.openxmlformats.org/officeDocument/2006/relationships/hyperlink" Target="http://www.census.gov/retail/index.html" TargetMode="External"/><Relationship Id="rId6" Type="http://schemas.openxmlformats.org/officeDocument/2006/relationships/hyperlink" Target="http://www.spglobal.com/" TargetMode="External"/><Relationship Id="rId5" Type="http://schemas.openxmlformats.org/officeDocument/2006/relationships/hyperlink" Target="https://www.conference-board.org/" TargetMode="External"/><Relationship Id="rId4" Type="http://schemas.openxmlformats.org/officeDocument/2006/relationships/hyperlink" Target="https://www.buildfax.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conference-board.org/" TargetMode="External"/><Relationship Id="rId2" Type="http://schemas.openxmlformats.org/officeDocument/2006/relationships/hyperlink" Target="http://www.realtor.org/topics/existing-home-sales" TargetMode="External"/><Relationship Id="rId1" Type="http://schemas.openxmlformats.org/officeDocument/2006/relationships/hyperlink" Target="http://www.census.gov/retail/index.html" TargetMode="External"/><Relationship Id="rId5" Type="http://schemas.openxmlformats.org/officeDocument/2006/relationships/hyperlink" Target="http://www.realtor.org/topics/existing-home-sales" TargetMode="External"/><Relationship Id="rId4" Type="http://schemas.openxmlformats.org/officeDocument/2006/relationships/hyperlink" Target="http://www.bea.gov/national/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19"/>
  <sheetViews>
    <sheetView tabSelected="1" workbookViewId="0">
      <pane ySplit="2" topLeftCell="A87" activePane="bottomLeft" state="frozen"/>
      <selection pane="bottomLeft" sqref="A1:C1"/>
    </sheetView>
  </sheetViews>
  <sheetFormatPr defaultColWidth="9.109375" defaultRowHeight="13.2"/>
  <cols>
    <col min="1" max="1" width="12.6640625" style="1" customWidth="1"/>
    <col min="2" max="2" width="16.6640625" style="2" customWidth="1"/>
    <col min="3" max="3" width="16.6640625" style="3" customWidth="1"/>
    <col min="4" max="16384" width="9.109375" style="1"/>
  </cols>
  <sheetData>
    <row r="1" spans="1:3" ht="13.8" thickBot="1">
      <c r="A1" s="94" t="s">
        <v>80</v>
      </c>
      <c r="B1" s="95"/>
      <c r="C1" s="96"/>
    </row>
    <row r="2" spans="1:3" ht="39.6">
      <c r="A2" s="10" t="s">
        <v>81</v>
      </c>
      <c r="B2" s="10" t="s">
        <v>1</v>
      </c>
      <c r="C2" s="11" t="s">
        <v>0</v>
      </c>
    </row>
    <row r="3" spans="1:3">
      <c r="A3" s="4" t="s">
        <v>2</v>
      </c>
      <c r="B3" s="5">
        <v>116.04294244820355</v>
      </c>
      <c r="C3" s="6">
        <v>5.42909830182845E-2</v>
      </c>
    </row>
    <row r="4" spans="1:3">
      <c r="A4" s="4" t="s">
        <v>3</v>
      </c>
      <c r="B4" s="5">
        <v>117.75796681110624</v>
      </c>
      <c r="C4" s="6">
        <v>5.8800570433199972E-2</v>
      </c>
    </row>
    <row r="5" spans="1:3">
      <c r="A5" s="4" t="s">
        <v>4</v>
      </c>
      <c r="B5" s="5">
        <v>120.20035032848534</v>
      </c>
      <c r="C5" s="6">
        <v>6.5012657259170714E-2</v>
      </c>
    </row>
    <row r="6" spans="1:3">
      <c r="A6" s="4" t="s">
        <v>5</v>
      </c>
      <c r="B6" s="5">
        <v>122.78806942665773</v>
      </c>
      <c r="C6" s="6">
        <v>7.1364243089234947E-2</v>
      </c>
    </row>
    <row r="7" spans="1:3">
      <c r="A7" s="4" t="s">
        <v>6</v>
      </c>
      <c r="B7" s="5">
        <v>124.91633761525111</v>
      </c>
      <c r="C7" s="6">
        <v>7.6466478528052217E-2</v>
      </c>
    </row>
    <row r="8" spans="1:3">
      <c r="A8" s="4" t="s">
        <v>7</v>
      </c>
      <c r="B8" s="5">
        <v>125.74466804046446</v>
      </c>
      <c r="C8" s="6">
        <v>6.7823022472607519E-2</v>
      </c>
    </row>
    <row r="9" spans="1:3">
      <c r="A9" s="4" t="s">
        <v>8</v>
      </c>
      <c r="B9" s="5">
        <v>126.94205831594532</v>
      </c>
      <c r="C9" s="6">
        <v>5.6087257391814083E-2</v>
      </c>
    </row>
    <row r="10" spans="1:3">
      <c r="A10" s="4" t="s">
        <v>9</v>
      </c>
      <c r="B10" s="5">
        <v>128.22315568345809</v>
      </c>
      <c r="C10" s="6">
        <v>4.4263960514883571E-2</v>
      </c>
    </row>
    <row r="11" spans="1:3">
      <c r="A11" s="4" t="s">
        <v>10</v>
      </c>
      <c r="B11" s="5">
        <v>129.26917334595626</v>
      </c>
      <c r="C11" s="6">
        <v>3.4846008246832483E-2</v>
      </c>
    </row>
    <row r="12" spans="1:3">
      <c r="A12" s="4" t="s">
        <v>11</v>
      </c>
      <c r="B12" s="5">
        <v>131.56139348922764</v>
      </c>
      <c r="C12" s="6">
        <v>4.6258227401668961E-2</v>
      </c>
    </row>
    <row r="13" spans="1:3">
      <c r="A13" s="4" t="s">
        <v>12</v>
      </c>
      <c r="B13" s="5">
        <v>134.83055084183977</v>
      </c>
      <c r="C13" s="6">
        <v>6.2142465866283914E-2</v>
      </c>
    </row>
    <row r="14" spans="1:3">
      <c r="A14" s="4" t="s">
        <v>13</v>
      </c>
      <c r="B14" s="5">
        <v>138.29759693769495</v>
      </c>
      <c r="C14" s="6">
        <v>7.8569593772184421E-2</v>
      </c>
    </row>
    <row r="15" spans="1:3">
      <c r="A15" s="4" t="s">
        <v>14</v>
      </c>
      <c r="B15" s="5">
        <v>141.14701431976346</v>
      </c>
      <c r="C15" s="6">
        <v>9.1884558911962344E-2</v>
      </c>
    </row>
    <row r="16" spans="1:3">
      <c r="A16" s="4" t="s">
        <v>15</v>
      </c>
      <c r="B16" s="5">
        <v>145.05067825083469</v>
      </c>
      <c r="C16" s="6">
        <v>0.102532242961622</v>
      </c>
    </row>
    <row r="17" spans="1:3">
      <c r="A17" s="4" t="s">
        <v>16</v>
      </c>
      <c r="B17" s="5">
        <v>150.56332307415374</v>
      </c>
      <c r="C17" s="6">
        <v>0.11668551477453337</v>
      </c>
    </row>
    <row r="18" spans="1:3">
      <c r="A18" s="4" t="s">
        <v>17</v>
      </c>
      <c r="B18" s="5">
        <v>156.37131130025415</v>
      </c>
      <c r="C18" s="6">
        <v>0.13068711794538035</v>
      </c>
    </row>
    <row r="19" spans="1:3">
      <c r="A19" s="4" t="s">
        <v>18</v>
      </c>
      <c r="B19" s="5">
        <v>161.1680874265619</v>
      </c>
      <c r="C19" s="6">
        <v>0.14184553037332703</v>
      </c>
    </row>
    <row r="20" spans="1:3">
      <c r="A20" s="4" t="s">
        <v>19</v>
      </c>
      <c r="B20" s="5">
        <v>162.70291431122138</v>
      </c>
      <c r="C20" s="6">
        <v>0.1216970252966405</v>
      </c>
    </row>
    <row r="21" spans="1:3">
      <c r="A21" s="4" t="s">
        <v>20</v>
      </c>
      <c r="B21" s="5">
        <v>164.89402514745132</v>
      </c>
      <c r="C21" s="6">
        <v>9.5180564434271808E-2</v>
      </c>
    </row>
    <row r="22" spans="1:3">
      <c r="A22" s="4" t="s">
        <v>21</v>
      </c>
      <c r="B22" s="5">
        <v>167.21927112447884</v>
      </c>
      <c r="C22" s="6">
        <v>6.9373082146731768E-2</v>
      </c>
    </row>
    <row r="23" spans="1:3">
      <c r="A23" s="4" t="s">
        <v>22</v>
      </c>
      <c r="B23" s="5">
        <v>169.12937319539557</v>
      </c>
      <c r="C23" s="6">
        <v>4.9397407985382502E-2</v>
      </c>
    </row>
    <row r="24" spans="1:3">
      <c r="A24" s="4" t="s">
        <v>23</v>
      </c>
      <c r="B24" s="5">
        <v>168.27999494157197</v>
      </c>
      <c r="C24" s="6">
        <v>3.4277693512499985E-2</v>
      </c>
    </row>
    <row r="25" spans="1:3">
      <c r="A25" s="4" t="s">
        <v>24</v>
      </c>
      <c r="B25" s="5">
        <v>167.1139893417037</v>
      </c>
      <c r="C25" s="6">
        <v>1.3462975339872063E-2</v>
      </c>
    </row>
    <row r="26" spans="1:3">
      <c r="A26" s="4" t="s">
        <v>25</v>
      </c>
      <c r="B26" s="5">
        <v>165.90918556376332</v>
      </c>
      <c r="C26" s="6">
        <v>-7.8345369639859497E-3</v>
      </c>
    </row>
    <row r="27" spans="1:3">
      <c r="A27" s="4" t="s">
        <v>26</v>
      </c>
      <c r="B27" s="5">
        <v>164.89958340776423</v>
      </c>
      <c r="C27" s="6">
        <v>-2.5009196851599858E-2</v>
      </c>
    </row>
    <row r="28" spans="1:3">
      <c r="A28" s="4" t="s">
        <v>27</v>
      </c>
      <c r="B28" s="5">
        <v>166.79217488817736</v>
      </c>
      <c r="C28" s="6">
        <v>-8.8413364518533655E-3</v>
      </c>
    </row>
    <row r="29" spans="1:3">
      <c r="A29" s="4" t="s">
        <v>28</v>
      </c>
      <c r="B29" s="5">
        <v>169.47781799524918</v>
      </c>
      <c r="C29" s="6">
        <v>1.4145007625376405E-2</v>
      </c>
    </row>
    <row r="30" spans="1:3">
      <c r="A30" s="4" t="s">
        <v>29</v>
      </c>
      <c r="B30" s="5">
        <v>172.31652702383502</v>
      </c>
      <c r="C30" s="6">
        <v>3.8619570328788155E-2</v>
      </c>
    </row>
    <row r="31" spans="1:3">
      <c r="A31" s="4" t="s">
        <v>30</v>
      </c>
      <c r="B31" s="5">
        <v>174.65534823132344</v>
      </c>
      <c r="C31" s="6">
        <v>5.9161852455595021E-2</v>
      </c>
    </row>
    <row r="32" spans="1:3">
      <c r="A32" s="4" t="s">
        <v>31</v>
      </c>
      <c r="B32" s="5">
        <v>183.49209555591196</v>
      </c>
      <c r="C32" s="6">
        <v>0.10012412560080075</v>
      </c>
    </row>
    <row r="33" spans="1:3">
      <c r="A33" s="4" t="s">
        <v>32</v>
      </c>
      <c r="B33" s="5">
        <v>195.94518382298637</v>
      </c>
      <c r="C33" s="6">
        <v>0.15617008845652669</v>
      </c>
    </row>
    <row r="34" spans="1:3">
      <c r="A34" s="4" t="s">
        <v>33</v>
      </c>
      <c r="B34" s="5">
        <v>209.04711930595022</v>
      </c>
      <c r="C34" s="6">
        <v>0.21315768670891666</v>
      </c>
    </row>
    <row r="35" spans="1:3">
      <c r="A35" s="4" t="s">
        <v>34</v>
      </c>
      <c r="B35" s="5">
        <v>219.87919465752597</v>
      </c>
      <c r="C35" s="6">
        <v>0.25893193013651961</v>
      </c>
    </row>
    <row r="36" spans="1:3">
      <c r="A36" s="4" t="s">
        <v>35</v>
      </c>
      <c r="B36" s="5">
        <v>223.79441759588599</v>
      </c>
      <c r="C36" s="6">
        <v>0.21964064401724315</v>
      </c>
    </row>
    <row r="37" spans="1:3">
      <c r="A37" s="4" t="s">
        <v>36</v>
      </c>
      <c r="B37" s="5">
        <v>229.33898005948697</v>
      </c>
      <c r="C37" s="6">
        <v>0.17042417468483428</v>
      </c>
    </row>
    <row r="38" spans="1:3">
      <c r="A38" s="4" t="s">
        <v>37</v>
      </c>
      <c r="B38" s="5">
        <v>235.19162730968631</v>
      </c>
      <c r="C38" s="6">
        <v>0.12506514364100085</v>
      </c>
    </row>
    <row r="39" spans="1:3">
      <c r="A39" s="4" t="s">
        <v>38</v>
      </c>
      <c r="B39" s="5">
        <v>240.01850017358473</v>
      </c>
      <c r="C39" s="6">
        <v>9.1592592684482277E-2</v>
      </c>
    </row>
    <row r="40" spans="1:3">
      <c r="A40" s="4" t="s">
        <v>39</v>
      </c>
      <c r="B40" s="5">
        <v>247.20592086918703</v>
      </c>
      <c r="C40" s="6">
        <v>0.10461164994551408</v>
      </c>
    </row>
    <row r="41" spans="1:3">
      <c r="A41" s="4" t="s">
        <v>40</v>
      </c>
      <c r="B41" s="5">
        <v>257.30814759779707</v>
      </c>
      <c r="C41" s="6">
        <v>0.12195557654898148</v>
      </c>
    </row>
    <row r="42" spans="1:3">
      <c r="A42" s="4" t="s">
        <v>41</v>
      </c>
      <c r="B42" s="5">
        <v>267.91790186588264</v>
      </c>
      <c r="C42" s="6">
        <v>0.13914727718221154</v>
      </c>
    </row>
    <row r="43" spans="1:3">
      <c r="A43" s="4" t="s">
        <v>42</v>
      </c>
      <c r="B43" s="5">
        <v>276.70115906798219</v>
      </c>
      <c r="C43" s="6">
        <v>0.15283263110080281</v>
      </c>
    </row>
    <row r="44" spans="1:3">
      <c r="A44" s="4" t="s">
        <v>43</v>
      </c>
      <c r="B44" s="5">
        <v>274.62466256177862</v>
      </c>
      <c r="C44" s="6">
        <v>0.11091458325992387</v>
      </c>
    </row>
    <row r="45" spans="1:3">
      <c r="A45" s="4" t="s">
        <v>44</v>
      </c>
      <c r="B45" s="5">
        <v>271.74948968977861</v>
      </c>
      <c r="C45" s="6">
        <v>5.6124698058745759E-2</v>
      </c>
    </row>
    <row r="46" spans="1:3">
      <c r="A46" s="4" t="s">
        <v>45</v>
      </c>
      <c r="B46" s="5">
        <v>268.7607388019145</v>
      </c>
      <c r="C46" s="6">
        <v>3.1458776370001384E-3</v>
      </c>
    </row>
    <row r="47" spans="1:3">
      <c r="A47" s="4" t="s">
        <v>46</v>
      </c>
      <c r="B47" s="5">
        <v>266.26745779826365</v>
      </c>
      <c r="C47" s="6">
        <v>-3.770747222332782E-2</v>
      </c>
    </row>
    <row r="48" spans="1:3">
      <c r="A48" s="4" t="s">
        <v>47</v>
      </c>
      <c r="B48" s="5">
        <v>262.83494183867492</v>
      </c>
      <c r="C48" s="6">
        <v>-4.293030572391332E-2</v>
      </c>
    </row>
    <row r="49" spans="1:3">
      <c r="A49" s="4" t="s">
        <v>48</v>
      </c>
      <c r="B49" s="5">
        <v>258.0362690792233</v>
      </c>
      <c r="C49" s="6">
        <v>-5.04627281037765E-2</v>
      </c>
    </row>
    <row r="50" spans="1:3">
      <c r="A50" s="4" t="s">
        <v>49</v>
      </c>
      <c r="B50" s="5">
        <v>253.0149051770548</v>
      </c>
      <c r="C50" s="6">
        <v>-5.8586807340431091E-2</v>
      </c>
    </row>
    <row r="51" spans="1:3">
      <c r="A51" s="4" t="s">
        <v>50</v>
      </c>
      <c r="B51" s="5">
        <v>248.84663210406842</v>
      </c>
      <c r="C51" s="6">
        <v>-6.5426041312919403E-2</v>
      </c>
    </row>
    <row r="52" spans="1:3">
      <c r="A52" s="4" t="s">
        <v>51</v>
      </c>
      <c r="B52" s="5">
        <v>243.63534275789812</v>
      </c>
      <c r="C52" s="6">
        <v>-7.304812269808969E-2</v>
      </c>
    </row>
    <row r="53" spans="1:3">
      <c r="A53" s="4" t="s">
        <v>52</v>
      </c>
      <c r="B53" s="5">
        <v>236.35231365573989</v>
      </c>
      <c r="C53" s="6">
        <v>-8.40345254597753E-2</v>
      </c>
    </row>
    <row r="54" spans="1:3">
      <c r="A54" s="4" t="s">
        <v>53</v>
      </c>
      <c r="B54" s="5">
        <v>228.73300075281512</v>
      </c>
      <c r="C54" s="6">
        <v>-9.5970252848335935E-2</v>
      </c>
    </row>
    <row r="55" spans="1:3">
      <c r="A55" s="4" t="s">
        <v>54</v>
      </c>
      <c r="B55" s="5">
        <v>222.40709801237469</v>
      </c>
      <c r="C55" s="6">
        <v>-0.10624830992543488</v>
      </c>
    </row>
    <row r="56" spans="1:3">
      <c r="A56" s="4" t="s">
        <v>55</v>
      </c>
      <c r="B56" s="5">
        <v>222.87867584085853</v>
      </c>
      <c r="C56" s="6">
        <v>-8.5195631643909753E-2</v>
      </c>
    </row>
    <row r="57" spans="1:3">
      <c r="A57" s="4" t="s">
        <v>58</v>
      </c>
      <c r="B57" s="5">
        <v>223.54911521257995</v>
      </c>
      <c r="C57" s="6">
        <v>-5.4169972974364433E-2</v>
      </c>
    </row>
    <row r="58" spans="1:3">
      <c r="A58" s="4" t="s">
        <v>59</v>
      </c>
      <c r="B58" s="5">
        <v>224.25865026986313</v>
      </c>
      <c r="C58" s="6">
        <v>-1.9561455794423366E-2</v>
      </c>
    </row>
    <row r="59" spans="1:3">
      <c r="A59" s="4" t="s">
        <v>60</v>
      </c>
      <c r="B59" s="5">
        <v>224.84269595926077</v>
      </c>
      <c r="C59" s="6">
        <v>1.0951080107841626E-2</v>
      </c>
    </row>
    <row r="60" spans="1:3">
      <c r="A60" s="4" t="s">
        <v>61</v>
      </c>
      <c r="B60" s="5">
        <v>226.22631869297732</v>
      </c>
      <c r="C60" s="6">
        <v>1.5020023066312005E-2</v>
      </c>
    </row>
    <row r="61" spans="1:3">
      <c r="A61" s="4" t="s">
        <v>62</v>
      </c>
      <c r="B61" s="5">
        <v>228.2029455783819</v>
      </c>
      <c r="C61" s="6">
        <v>2.0817932387594107E-2</v>
      </c>
    </row>
    <row r="62" spans="1:3">
      <c r="A62" s="4" t="s">
        <v>63</v>
      </c>
      <c r="B62" s="5">
        <v>230.30153902907773</v>
      </c>
      <c r="C62" s="6">
        <v>2.694606764083729E-2</v>
      </c>
    </row>
    <row r="63" spans="1:3">
      <c r="A63" s="9" t="s">
        <v>64</v>
      </c>
      <c r="B63" s="5">
        <v>232.02486718785084</v>
      </c>
      <c r="C63" s="6">
        <v>3.1943093361108899E-2</v>
      </c>
    </row>
    <row r="64" spans="1:3">
      <c r="A64" s="9" t="s">
        <v>65</v>
      </c>
      <c r="B64" s="5">
        <v>232.56013791005105</v>
      </c>
      <c r="C64" s="6">
        <v>2.7997711555699523E-2</v>
      </c>
    </row>
    <row r="65" spans="1:3">
      <c r="A65" s="4" t="s">
        <v>66</v>
      </c>
      <c r="B65" s="5">
        <v>233.32964910432653</v>
      </c>
      <c r="C65" s="6">
        <v>2.2465544925158509E-2</v>
      </c>
    </row>
    <row r="66" spans="1:3">
      <c r="A66" s="9" t="s">
        <v>67</v>
      </c>
      <c r="B66" s="5">
        <v>234.15001987459905</v>
      </c>
      <c r="C66" s="6">
        <v>1.671061714023292E-2</v>
      </c>
    </row>
    <row r="67" spans="1:3">
      <c r="A67" s="4" t="s">
        <v>68</v>
      </c>
      <c r="B67" s="5">
        <v>234.82163203194889</v>
      </c>
      <c r="C67" s="6">
        <v>1.2053728886885828E-2</v>
      </c>
    </row>
    <row r="68" spans="1:3">
      <c r="A68" s="4" t="s">
        <v>69</v>
      </c>
      <c r="B68" s="5">
        <v>237.71612077546843</v>
      </c>
      <c r="C68" s="6">
        <v>2.2170535809587388E-2</v>
      </c>
    </row>
    <row r="69" spans="1:3">
      <c r="A69" s="9" t="s">
        <v>70</v>
      </c>
      <c r="B69" s="5">
        <v>241.8080378774377</v>
      </c>
      <c r="C69" s="6">
        <v>3.63365256222552E-2</v>
      </c>
    </row>
    <row r="70" spans="1:3">
      <c r="A70" s="9" t="s">
        <v>71</v>
      </c>
      <c r="B70" s="5">
        <v>246.12229539799816</v>
      </c>
      <c r="C70" s="6">
        <v>5.1130790122550396E-2</v>
      </c>
    </row>
    <row r="71" spans="1:3">
      <c r="A71" s="9" t="s">
        <v>72</v>
      </c>
      <c r="B71" s="5">
        <v>249.68349451589458</v>
      </c>
      <c r="C71" s="6">
        <v>6.3290005930644488E-2</v>
      </c>
    </row>
    <row r="72" spans="1:3">
      <c r="A72" s="9" t="s">
        <v>73</v>
      </c>
      <c r="B72" s="5">
        <v>252.63578912647449</v>
      </c>
      <c r="C72" s="6">
        <v>6.2762543416642114E-2</v>
      </c>
    </row>
    <row r="73" spans="1:3">
      <c r="A73" s="9" t="s">
        <v>79</v>
      </c>
      <c r="B73" s="5">
        <v>256.82645794006254</v>
      </c>
      <c r="C73" s="6">
        <v>6.2108853760423965E-2</v>
      </c>
    </row>
    <row r="74" spans="1:3">
      <c r="A74" s="9" t="s">
        <v>78</v>
      </c>
      <c r="B74" s="5">
        <v>261.2568684032284</v>
      </c>
      <c r="C74" s="6">
        <v>6.1492084578345541E-2</v>
      </c>
    </row>
    <row r="75" spans="1:3">
      <c r="A75" s="9" t="s">
        <v>77</v>
      </c>
      <c r="B75" s="5">
        <v>264.9065466394303</v>
      </c>
      <c r="C75" s="6">
        <v>6.0969397088307176E-2</v>
      </c>
    </row>
    <row r="76" spans="1:3">
      <c r="A76" s="9" t="s">
        <v>76</v>
      </c>
      <c r="B76" s="5">
        <v>267.34826889536845</v>
      </c>
      <c r="C76" s="6">
        <v>5.8235928566433559E-2</v>
      </c>
    </row>
    <row r="77" spans="1:3">
      <c r="A77" s="9" t="s">
        <v>75</v>
      </c>
      <c r="B77" s="5">
        <v>270.81934149247331</v>
      </c>
      <c r="C77" s="6">
        <v>5.4483808501055497E-2</v>
      </c>
    </row>
    <row r="78" spans="1:3">
      <c r="A78" s="9" t="s">
        <v>74</v>
      </c>
      <c r="B78" s="5">
        <v>274.49260725140766</v>
      </c>
      <c r="C78" s="6">
        <v>5.0661783282768935E-2</v>
      </c>
    </row>
    <row r="79" spans="1:3">
      <c r="A79" s="9" t="s">
        <v>82</v>
      </c>
      <c r="B79" s="5">
        <v>277.51634717254007</v>
      </c>
      <c r="C79" s="6">
        <v>4.7600939625977778E-2</v>
      </c>
    </row>
    <row r="80" spans="1:3">
      <c r="A80" s="9" t="s">
        <v>83</v>
      </c>
      <c r="B80" s="5">
        <v>277.56739010312583</v>
      </c>
      <c r="C80" s="6">
        <v>3.8224003656282646E-2</v>
      </c>
    </row>
    <row r="81" spans="1:3">
      <c r="A81" s="9" t="s">
        <v>134</v>
      </c>
      <c r="B81" s="5">
        <v>277.67175735188209</v>
      </c>
      <c r="C81" s="6">
        <v>2.5302534972743818E-2</v>
      </c>
    </row>
    <row r="82" spans="1:3">
      <c r="A82" s="9" t="s">
        <v>135</v>
      </c>
      <c r="B82" s="5">
        <v>277.80455503810691</v>
      </c>
      <c r="C82" s="6">
        <v>1.2065708508010253E-2</v>
      </c>
    </row>
    <row r="83" spans="1:3">
      <c r="A83" s="9" t="s">
        <v>136</v>
      </c>
      <c r="B83" s="5">
        <v>277.90018052965172</v>
      </c>
      <c r="C83" s="6">
        <v>1.3831017921008826E-3</v>
      </c>
    </row>
    <row r="84" spans="1:3">
      <c r="A84" s="9" t="s">
        <v>137</v>
      </c>
      <c r="B84" s="5">
        <v>280.32275042049031</v>
      </c>
      <c r="C84" s="6">
        <v>9.9268156693075316E-3</v>
      </c>
    </row>
    <row r="85" spans="1:3">
      <c r="A85" s="9" t="s">
        <v>138</v>
      </c>
      <c r="B85" s="5">
        <v>283.74860694003559</v>
      </c>
      <c r="C85" s="6">
        <v>2.1885011446996172E-2</v>
      </c>
    </row>
    <row r="86" spans="1:3">
      <c r="A86" s="9" t="s">
        <v>139</v>
      </c>
      <c r="B86" s="5">
        <v>287.36138100028126</v>
      </c>
      <c r="C86" s="6">
        <v>3.440125724671228E-2</v>
      </c>
    </row>
    <row r="87" spans="1:3">
      <c r="A87" s="9" t="s">
        <v>140</v>
      </c>
      <c r="B87" s="5">
        <v>290.34306889501454</v>
      </c>
      <c r="C87" s="6">
        <v>4.4774668161956077E-2</v>
      </c>
    </row>
    <row r="88" spans="1:3">
      <c r="A88" s="72" t="s">
        <v>141</v>
      </c>
      <c r="B88" s="73">
        <v>296.86337626193961</v>
      </c>
      <c r="C88" s="74">
        <v>5.9005649083558209E-2</v>
      </c>
    </row>
    <row r="89" spans="1:3">
      <c r="A89" s="72" t="s">
        <v>142</v>
      </c>
      <c r="B89" s="73">
        <v>306.09967504706231</v>
      </c>
      <c r="C89" s="74">
        <v>7.8770670799276132E-2</v>
      </c>
    </row>
    <row r="90" spans="1:3">
      <c r="A90" s="72" t="s">
        <v>143</v>
      </c>
      <c r="B90" s="73">
        <v>315.85097754795203</v>
      </c>
      <c r="C90" s="74">
        <v>9.9142050502753154E-2</v>
      </c>
    </row>
    <row r="91" spans="1:3">
      <c r="A91" s="72" t="s">
        <v>144</v>
      </c>
      <c r="B91" s="73">
        <v>323.89210384550961</v>
      </c>
      <c r="C91" s="74">
        <v>0.11554963264036489</v>
      </c>
    </row>
    <row r="92" spans="1:3">
      <c r="A92" s="72" t="s">
        <v>145</v>
      </c>
      <c r="B92" s="73">
        <v>324.56609778663824</v>
      </c>
      <c r="C92" s="74">
        <v>9.3318084142029356E-2</v>
      </c>
    </row>
    <row r="93" spans="1:3">
      <c r="A93" s="72" t="s">
        <v>146</v>
      </c>
      <c r="B93" s="73">
        <v>325.53219925654764</v>
      </c>
      <c r="C93" s="74">
        <v>6.3484301989205294E-2</v>
      </c>
    </row>
    <row r="94" spans="1:3">
      <c r="A94" s="72" t="s">
        <v>147</v>
      </c>
      <c r="B94" s="73">
        <v>326.56018031060142</v>
      </c>
      <c r="C94" s="74">
        <v>3.3905871831672707E-2</v>
      </c>
    </row>
    <row r="95" spans="1:3">
      <c r="A95" s="72" t="s">
        <v>148</v>
      </c>
      <c r="B95" s="73">
        <v>327.40295636123301</v>
      </c>
      <c r="C95" s="74">
        <v>1.0839574271924945E-2</v>
      </c>
    </row>
    <row r="96" spans="1:3">
      <c r="A96" s="72" t="s">
        <v>149</v>
      </c>
      <c r="B96" s="73">
        <v>334.45754573385597</v>
      </c>
      <c r="C96" s="74">
        <v>3.0475912347814438E-2</v>
      </c>
    </row>
    <row r="97" spans="1:4">
      <c r="A97" s="72" t="s">
        <v>151</v>
      </c>
      <c r="B97" s="73">
        <v>331.82617155737574</v>
      </c>
      <c r="C97" s="74">
        <v>1.9334407825715383E-2</v>
      </c>
    </row>
    <row r="98" spans="1:4">
      <c r="A98" s="72" t="s">
        <v>153</v>
      </c>
      <c r="B98" s="73">
        <v>332.08951671015222</v>
      </c>
      <c r="C98" s="74">
        <v>1.6932059488366402E-2</v>
      </c>
    </row>
    <row r="99" spans="1:4">
      <c r="A99" s="72" t="s">
        <v>154</v>
      </c>
      <c r="B99" s="73">
        <v>337.25134815055299</v>
      </c>
      <c r="C99" s="74">
        <v>3.0080338610180446E-2</v>
      </c>
    </row>
    <row r="100" spans="1:4">
      <c r="A100" s="72" t="s">
        <v>191</v>
      </c>
      <c r="B100" s="73">
        <v>352.6947140099042</v>
      </c>
      <c r="C100" s="74">
        <v>5.4527603005735337E-2</v>
      </c>
    </row>
    <row r="101" spans="1:4">
      <c r="A101" s="72" t="s">
        <v>150</v>
      </c>
      <c r="B101" s="73">
        <v>349.84972502144501</v>
      </c>
      <c r="C101" s="74">
        <v>5.4316250522008058E-2</v>
      </c>
    </row>
    <row r="102" spans="1:4">
      <c r="A102" s="72" t="s">
        <v>152</v>
      </c>
      <c r="B102" s="73">
        <v>347.7863148439809</v>
      </c>
      <c r="C102" s="74">
        <v>4.7266767976686386E-2</v>
      </c>
    </row>
    <row r="103" spans="1:4">
      <c r="A103" s="72" t="s">
        <v>155</v>
      </c>
      <c r="B103" s="73">
        <v>350.81468188123631</v>
      </c>
      <c r="C103" s="74">
        <v>4.0217285431364713E-2</v>
      </c>
    </row>
    <row r="104" spans="1:4" ht="13.2" customHeight="1" thickBot="1">
      <c r="A104" s="75" t="s">
        <v>190</v>
      </c>
      <c r="B104" s="76">
        <v>369.79629211641895</v>
      </c>
      <c r="C104" s="77">
        <v>4.8488331203156321E-2</v>
      </c>
    </row>
    <row r="105" spans="1:4">
      <c r="A105" s="97" t="s">
        <v>192</v>
      </c>
      <c r="B105" s="97"/>
      <c r="C105" s="97"/>
      <c r="D105" s="8"/>
    </row>
    <row r="106" spans="1:4">
      <c r="A106" s="97"/>
      <c r="B106" s="97"/>
      <c r="C106" s="97"/>
    </row>
    <row r="107" spans="1:4">
      <c r="A107" s="97"/>
      <c r="B107" s="97"/>
      <c r="C107" s="97"/>
    </row>
    <row r="108" spans="1:4">
      <c r="A108" s="97"/>
      <c r="B108" s="97"/>
      <c r="C108" s="97"/>
    </row>
    <row r="109" spans="1:4">
      <c r="A109" s="97"/>
      <c r="B109" s="97"/>
      <c r="C109" s="97"/>
    </row>
    <row r="110" spans="1:4">
      <c r="A110" s="97"/>
      <c r="B110" s="97"/>
      <c r="C110" s="97"/>
    </row>
    <row r="111" spans="1:4">
      <c r="A111" s="97"/>
      <c r="B111" s="97"/>
      <c r="C111" s="97"/>
    </row>
    <row r="112" spans="1:4">
      <c r="A112" s="97"/>
      <c r="B112" s="97"/>
      <c r="C112" s="97"/>
    </row>
    <row r="113" spans="1:3">
      <c r="A113" s="97"/>
      <c r="B113" s="97"/>
      <c r="C113" s="97"/>
    </row>
    <row r="114" spans="1:3" ht="12.75" customHeight="1">
      <c r="A114" s="97"/>
      <c r="B114" s="97"/>
      <c r="C114" s="97"/>
    </row>
    <row r="115" spans="1:3">
      <c r="A115" s="12" t="s">
        <v>84</v>
      </c>
      <c r="B115" s="8"/>
      <c r="C115" s="8"/>
    </row>
    <row r="116" spans="1:3">
      <c r="A116" s="8"/>
      <c r="B116" s="8"/>
      <c r="C116" s="8"/>
    </row>
    <row r="117" spans="1:3">
      <c r="A117" s="8"/>
      <c r="B117" s="8"/>
      <c r="C117" s="8"/>
    </row>
    <row r="118" spans="1:3">
      <c r="A118" s="8"/>
      <c r="B118" s="8"/>
      <c r="C118" s="8"/>
    </row>
    <row r="119" spans="1:3">
      <c r="A119" s="8"/>
      <c r="B119" s="8"/>
      <c r="C119" s="8"/>
    </row>
  </sheetData>
  <mergeCells count="2">
    <mergeCell ref="A1:C1"/>
    <mergeCell ref="A105:C114"/>
  </mergeCells>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D8AE3-5CB1-4255-A7FD-67701562856E}">
  <dimension ref="A1:DD80"/>
  <sheetViews>
    <sheetView workbookViewId="0">
      <pane ySplit="1" topLeftCell="A2" activePane="bottomLeft" state="frozen"/>
      <selection pane="bottomLeft" activeCell="A18" sqref="A18"/>
    </sheetView>
  </sheetViews>
  <sheetFormatPr defaultRowHeight="13.2"/>
  <cols>
    <col min="1" max="1" width="34.44140625" bestFit="1" customWidth="1"/>
    <col min="2" max="2" width="9.77734375" style="85" bestFit="1" customWidth="1"/>
    <col min="3" max="3" width="28.44140625" bestFit="1" customWidth="1"/>
    <col min="4" max="4" width="72.33203125" style="83" customWidth="1"/>
    <col min="5" max="5" width="13.21875" style="87" bestFit="1" customWidth="1"/>
    <col min="6" max="108" width="8.88671875" style="58"/>
  </cols>
  <sheetData>
    <row r="1" spans="1:5">
      <c r="A1" s="79" t="s">
        <v>162</v>
      </c>
      <c r="B1" s="84" t="s">
        <v>120</v>
      </c>
      <c r="C1" s="79" t="s">
        <v>163</v>
      </c>
      <c r="D1" s="82" t="s">
        <v>164</v>
      </c>
      <c r="E1" s="86" t="s">
        <v>165</v>
      </c>
    </row>
    <row r="2" spans="1:5">
      <c r="A2" s="80" t="s">
        <v>166</v>
      </c>
    </row>
    <row r="3" spans="1:5">
      <c r="A3" s="81" t="s">
        <v>101</v>
      </c>
      <c r="B3" s="85" t="s">
        <v>111</v>
      </c>
      <c r="C3" s="90" t="s">
        <v>167</v>
      </c>
      <c r="D3" s="82" t="s">
        <v>182</v>
      </c>
      <c r="E3" s="86" t="s">
        <v>179</v>
      </c>
    </row>
    <row r="4" spans="1:5">
      <c r="A4" s="80" t="s">
        <v>168</v>
      </c>
    </row>
    <row r="5" spans="1:5" ht="26.4">
      <c r="A5" s="81" t="s">
        <v>92</v>
      </c>
      <c r="B5" s="85" t="s">
        <v>56</v>
      </c>
      <c r="C5" s="90" t="s">
        <v>183</v>
      </c>
      <c r="D5" s="83" t="s">
        <v>169</v>
      </c>
      <c r="E5" s="86" t="s">
        <v>180</v>
      </c>
    </row>
    <row r="6" spans="1:5" ht="26.4">
      <c r="A6" s="88" t="s">
        <v>97</v>
      </c>
      <c r="B6" s="85" t="s">
        <v>112</v>
      </c>
      <c r="C6" s="90" t="s">
        <v>171</v>
      </c>
      <c r="D6" s="82" t="s">
        <v>184</v>
      </c>
      <c r="E6" s="86" t="s">
        <v>180</v>
      </c>
    </row>
    <row r="7" spans="1:5">
      <c r="A7" s="81" t="s">
        <v>99</v>
      </c>
      <c r="B7" s="85" t="s">
        <v>57</v>
      </c>
      <c r="C7" s="90" t="s">
        <v>183</v>
      </c>
      <c r="D7" s="83" t="s">
        <v>170</v>
      </c>
      <c r="E7" s="86" t="s">
        <v>179</v>
      </c>
    </row>
    <row r="8" spans="1:5">
      <c r="A8" s="80" t="s">
        <v>172</v>
      </c>
    </row>
    <row r="9" spans="1:5" ht="39.6">
      <c r="A9" s="89" t="s">
        <v>185</v>
      </c>
      <c r="B9" s="85" t="s">
        <v>109</v>
      </c>
      <c r="C9" s="90" t="s">
        <v>186</v>
      </c>
      <c r="D9" s="82" t="s">
        <v>187</v>
      </c>
      <c r="E9" s="86" t="s">
        <v>179</v>
      </c>
    </row>
    <row r="10" spans="1:5">
      <c r="A10" s="81" t="s">
        <v>176</v>
      </c>
      <c r="B10" s="85" t="s">
        <v>123</v>
      </c>
      <c r="C10" s="90" t="s">
        <v>171</v>
      </c>
      <c r="D10" s="82" t="s">
        <v>189</v>
      </c>
      <c r="E10" s="86" t="s">
        <v>181</v>
      </c>
    </row>
    <row r="11" spans="1:5">
      <c r="A11" s="80" t="s">
        <v>173</v>
      </c>
    </row>
    <row r="12" spans="1:5" ht="39.6">
      <c r="A12" s="81" t="s">
        <v>174</v>
      </c>
      <c r="B12" s="85" t="s">
        <v>110</v>
      </c>
      <c r="C12" s="90" t="s">
        <v>175</v>
      </c>
      <c r="D12" s="82" t="s">
        <v>188</v>
      </c>
      <c r="E12" s="86" t="s">
        <v>180</v>
      </c>
    </row>
    <row r="13" spans="1:5">
      <c r="A13" s="81" t="s">
        <v>127</v>
      </c>
      <c r="B13" s="85" t="s">
        <v>122</v>
      </c>
      <c r="C13" s="90" t="s">
        <v>177</v>
      </c>
      <c r="D13" s="83" t="s">
        <v>178</v>
      </c>
      <c r="E13" s="86" t="s">
        <v>181</v>
      </c>
    </row>
    <row r="14" spans="1:5" s="58" customFormat="1">
      <c r="B14" s="63"/>
      <c r="D14" s="91"/>
      <c r="E14" s="92"/>
    </row>
    <row r="15" spans="1:5" s="58" customFormat="1">
      <c r="A15" s="93" t="s">
        <v>108</v>
      </c>
      <c r="B15" s="63"/>
      <c r="D15" s="91"/>
      <c r="E15" s="92"/>
    </row>
    <row r="16" spans="1:5" s="58" customFormat="1">
      <c r="B16" s="63"/>
      <c r="D16" s="91"/>
      <c r="E16" s="92"/>
    </row>
    <row r="17" spans="2:5" s="58" customFormat="1">
      <c r="B17" s="63"/>
      <c r="D17" s="91"/>
      <c r="E17" s="92"/>
    </row>
    <row r="18" spans="2:5" s="58" customFormat="1">
      <c r="B18" s="63"/>
      <c r="D18" s="91"/>
      <c r="E18" s="92"/>
    </row>
    <row r="19" spans="2:5" s="58" customFormat="1">
      <c r="B19" s="63"/>
      <c r="D19" s="91"/>
      <c r="E19" s="92"/>
    </row>
    <row r="20" spans="2:5" s="58" customFormat="1">
      <c r="B20" s="63"/>
      <c r="D20" s="91"/>
      <c r="E20" s="92"/>
    </row>
    <row r="21" spans="2:5" s="58" customFormat="1">
      <c r="B21" s="63"/>
      <c r="D21" s="91"/>
      <c r="E21" s="92"/>
    </row>
    <row r="22" spans="2:5" s="58" customFormat="1">
      <c r="B22" s="63"/>
      <c r="D22" s="91"/>
      <c r="E22" s="92"/>
    </row>
    <row r="23" spans="2:5" s="58" customFormat="1">
      <c r="B23" s="63"/>
      <c r="D23" s="91"/>
      <c r="E23" s="92"/>
    </row>
    <row r="24" spans="2:5" s="58" customFormat="1">
      <c r="B24" s="63"/>
      <c r="D24" s="91"/>
      <c r="E24" s="92"/>
    </row>
    <row r="25" spans="2:5" s="58" customFormat="1">
      <c r="B25" s="63"/>
      <c r="D25" s="91"/>
      <c r="E25" s="92"/>
    </row>
    <row r="26" spans="2:5" s="58" customFormat="1">
      <c r="B26" s="63"/>
      <c r="D26" s="91"/>
      <c r="E26" s="92"/>
    </row>
    <row r="27" spans="2:5" s="58" customFormat="1">
      <c r="B27" s="63"/>
      <c r="D27" s="91"/>
      <c r="E27" s="92"/>
    </row>
    <row r="28" spans="2:5" s="58" customFormat="1">
      <c r="B28" s="63"/>
      <c r="D28" s="91"/>
      <c r="E28" s="92"/>
    </row>
    <row r="29" spans="2:5" s="58" customFormat="1">
      <c r="B29" s="63"/>
      <c r="D29" s="91"/>
      <c r="E29" s="92"/>
    </row>
    <row r="30" spans="2:5" s="58" customFormat="1">
      <c r="B30" s="63"/>
      <c r="D30" s="91"/>
      <c r="E30" s="92"/>
    </row>
    <row r="31" spans="2:5" s="58" customFormat="1">
      <c r="B31" s="63"/>
      <c r="D31" s="91"/>
      <c r="E31" s="92"/>
    </row>
    <row r="32" spans="2:5" s="58" customFormat="1">
      <c r="B32" s="63"/>
      <c r="D32" s="91"/>
      <c r="E32" s="92"/>
    </row>
    <row r="33" spans="2:5" s="58" customFormat="1">
      <c r="B33" s="63"/>
      <c r="D33" s="91"/>
      <c r="E33" s="92"/>
    </row>
    <row r="34" spans="2:5" s="58" customFormat="1">
      <c r="B34" s="63"/>
      <c r="D34" s="91"/>
      <c r="E34" s="92"/>
    </row>
    <row r="35" spans="2:5" s="58" customFormat="1">
      <c r="B35" s="63"/>
      <c r="D35" s="91"/>
      <c r="E35" s="92"/>
    </row>
    <row r="36" spans="2:5" s="58" customFormat="1">
      <c r="B36" s="63"/>
      <c r="D36" s="91"/>
      <c r="E36" s="92"/>
    </row>
    <row r="37" spans="2:5" s="58" customFormat="1">
      <c r="B37" s="63"/>
      <c r="D37" s="91"/>
      <c r="E37" s="92"/>
    </row>
    <row r="38" spans="2:5" s="58" customFormat="1">
      <c r="B38" s="63"/>
      <c r="D38" s="91"/>
      <c r="E38" s="92"/>
    </row>
    <row r="39" spans="2:5" s="58" customFormat="1">
      <c r="B39" s="63"/>
      <c r="D39" s="91"/>
      <c r="E39" s="92"/>
    </row>
    <row r="40" spans="2:5" s="58" customFormat="1">
      <c r="B40" s="63"/>
      <c r="D40" s="91"/>
      <c r="E40" s="92"/>
    </row>
    <row r="41" spans="2:5" s="58" customFormat="1">
      <c r="B41" s="63"/>
      <c r="D41" s="91"/>
      <c r="E41" s="92"/>
    </row>
    <row r="42" spans="2:5" s="58" customFormat="1">
      <c r="B42" s="63"/>
      <c r="D42" s="91"/>
      <c r="E42" s="92"/>
    </row>
    <row r="43" spans="2:5" s="58" customFormat="1">
      <c r="B43" s="63"/>
      <c r="D43" s="91"/>
      <c r="E43" s="92"/>
    </row>
    <row r="44" spans="2:5" s="58" customFormat="1">
      <c r="B44" s="63"/>
      <c r="D44" s="91"/>
      <c r="E44" s="92"/>
    </row>
    <row r="45" spans="2:5" s="58" customFormat="1">
      <c r="B45" s="63"/>
      <c r="D45" s="91"/>
      <c r="E45" s="92"/>
    </row>
    <row r="46" spans="2:5" s="58" customFormat="1">
      <c r="B46" s="63"/>
      <c r="D46" s="91"/>
      <c r="E46" s="92"/>
    </row>
    <row r="47" spans="2:5" s="58" customFormat="1">
      <c r="B47" s="63"/>
      <c r="D47" s="91"/>
      <c r="E47" s="92"/>
    </row>
    <row r="48" spans="2:5" s="58" customFormat="1">
      <c r="B48" s="63"/>
      <c r="D48" s="91"/>
      <c r="E48" s="92"/>
    </row>
    <row r="49" spans="2:5" s="58" customFormat="1">
      <c r="B49" s="63"/>
      <c r="D49" s="91"/>
      <c r="E49" s="92"/>
    </row>
    <row r="50" spans="2:5" s="58" customFormat="1">
      <c r="B50" s="63"/>
      <c r="D50" s="91"/>
      <c r="E50" s="92"/>
    </row>
    <row r="51" spans="2:5" s="58" customFormat="1">
      <c r="B51" s="63"/>
      <c r="D51" s="91"/>
      <c r="E51" s="92"/>
    </row>
    <row r="52" spans="2:5" s="58" customFormat="1">
      <c r="B52" s="63"/>
      <c r="D52" s="91"/>
      <c r="E52" s="92"/>
    </row>
    <row r="53" spans="2:5" s="58" customFormat="1">
      <c r="B53" s="63"/>
      <c r="D53" s="91"/>
      <c r="E53" s="92"/>
    </row>
    <row r="54" spans="2:5" s="58" customFormat="1">
      <c r="B54" s="63"/>
      <c r="D54" s="91"/>
      <c r="E54" s="92"/>
    </row>
    <row r="55" spans="2:5" s="58" customFormat="1">
      <c r="B55" s="63"/>
      <c r="D55" s="91"/>
      <c r="E55" s="92"/>
    </row>
    <row r="56" spans="2:5" s="58" customFormat="1">
      <c r="B56" s="63"/>
      <c r="D56" s="91"/>
      <c r="E56" s="92"/>
    </row>
    <row r="57" spans="2:5" s="58" customFormat="1">
      <c r="B57" s="63"/>
      <c r="D57" s="91"/>
      <c r="E57" s="92"/>
    </row>
    <row r="58" spans="2:5" s="58" customFormat="1">
      <c r="B58" s="63"/>
      <c r="D58" s="91"/>
      <c r="E58" s="92"/>
    </row>
    <row r="59" spans="2:5" s="58" customFormat="1">
      <c r="B59" s="63"/>
      <c r="D59" s="91"/>
      <c r="E59" s="92"/>
    </row>
    <row r="60" spans="2:5" s="58" customFormat="1">
      <c r="B60" s="63"/>
      <c r="D60" s="91"/>
      <c r="E60" s="92"/>
    </row>
    <row r="61" spans="2:5" s="58" customFormat="1">
      <c r="B61" s="63"/>
      <c r="D61" s="91"/>
      <c r="E61" s="92"/>
    </row>
    <row r="62" spans="2:5" s="58" customFormat="1">
      <c r="B62" s="63"/>
      <c r="D62" s="91"/>
      <c r="E62" s="92"/>
    </row>
    <row r="63" spans="2:5" s="58" customFormat="1">
      <c r="B63" s="63"/>
      <c r="D63" s="91"/>
      <c r="E63" s="92"/>
    </row>
    <row r="64" spans="2:5" s="58" customFormat="1">
      <c r="B64" s="63"/>
      <c r="D64" s="91"/>
      <c r="E64" s="92"/>
    </row>
    <row r="65" spans="2:5" s="58" customFormat="1">
      <c r="B65" s="63"/>
      <c r="D65" s="91"/>
      <c r="E65" s="92"/>
    </row>
    <row r="66" spans="2:5" s="58" customFormat="1">
      <c r="B66" s="63"/>
      <c r="D66" s="91"/>
      <c r="E66" s="92"/>
    </row>
    <row r="67" spans="2:5" s="58" customFormat="1">
      <c r="B67" s="63"/>
      <c r="D67" s="91"/>
      <c r="E67" s="92"/>
    </row>
    <row r="68" spans="2:5" s="58" customFormat="1">
      <c r="B68" s="63"/>
      <c r="D68" s="91"/>
      <c r="E68" s="92"/>
    </row>
    <row r="69" spans="2:5" s="58" customFormat="1">
      <c r="B69" s="63"/>
      <c r="D69" s="91"/>
      <c r="E69" s="92"/>
    </row>
    <row r="70" spans="2:5" s="58" customFormat="1">
      <c r="B70" s="63"/>
      <c r="D70" s="91"/>
      <c r="E70" s="92"/>
    </row>
    <row r="71" spans="2:5" s="58" customFormat="1">
      <c r="B71" s="63"/>
      <c r="D71" s="91"/>
      <c r="E71" s="92"/>
    </row>
    <row r="72" spans="2:5" s="58" customFormat="1">
      <c r="B72" s="63"/>
      <c r="D72" s="91"/>
      <c r="E72" s="92"/>
    </row>
    <row r="73" spans="2:5" s="58" customFormat="1">
      <c r="B73" s="63"/>
      <c r="D73" s="91"/>
      <c r="E73" s="92"/>
    </row>
    <row r="74" spans="2:5" s="58" customFormat="1">
      <c r="B74" s="63"/>
      <c r="D74" s="91"/>
      <c r="E74" s="92"/>
    </row>
    <row r="75" spans="2:5" s="58" customFormat="1">
      <c r="B75" s="63"/>
      <c r="D75" s="91"/>
      <c r="E75" s="92"/>
    </row>
    <row r="76" spans="2:5" s="58" customFormat="1">
      <c r="B76" s="63"/>
      <c r="D76" s="91"/>
      <c r="E76" s="92"/>
    </row>
    <row r="77" spans="2:5" s="58" customFormat="1">
      <c r="B77" s="63"/>
      <c r="D77" s="91"/>
      <c r="E77" s="92"/>
    </row>
    <row r="78" spans="2:5" s="58" customFormat="1">
      <c r="B78" s="63"/>
      <c r="D78" s="91"/>
      <c r="E78" s="92"/>
    </row>
    <row r="79" spans="2:5" s="58" customFormat="1">
      <c r="B79" s="63"/>
      <c r="D79" s="91"/>
      <c r="E79" s="92"/>
    </row>
    <row r="80" spans="2:5" s="58" customFormat="1">
      <c r="B80" s="63"/>
      <c r="D80" s="91"/>
      <c r="E80" s="92"/>
    </row>
  </sheetData>
  <hyperlinks>
    <hyperlink ref="C5" r:id="rId1" xr:uid="{CE706B96-5F16-41FB-999F-BABBF21A5884}"/>
    <hyperlink ref="C9" r:id="rId2" location="overview" xr:uid="{821BAE42-348F-4864-A321-B7494F18D4F7}"/>
    <hyperlink ref="C12" r:id="rId3" xr:uid="{B98F3027-5710-4748-A87B-C000BA9D7D3B}"/>
    <hyperlink ref="C3" r:id="rId4" xr:uid="{9EA4002B-E220-40E5-B139-23C44D04C3C0}"/>
    <hyperlink ref="C7" r:id="rId5" xr:uid="{C13C8A0B-1BF2-4A5C-BF5F-579AF967FCFF}"/>
    <hyperlink ref="C6" r:id="rId6" xr:uid="{2B487398-A712-4B4E-A55C-D817FFBA1BB9}"/>
    <hyperlink ref="C13" r:id="rId7" display="US Bureau of Economic Analysis" xr:uid="{7048DAC6-71AF-43F3-AB47-AF82B2DE2D03}"/>
    <hyperlink ref="C10" r:id="rId8" xr:uid="{2F59464A-5D1B-4E6A-BF13-D7D95EA63DDB}"/>
  </hyperlinks>
  <pageMargins left="0.7" right="0.7" top="0.75" bottom="0.75" header="0.3" footer="0.3"/>
  <tableParts count="1">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5"/>
  <sheetViews>
    <sheetView zoomScaleNormal="100" workbookViewId="0">
      <pane ySplit="4" topLeftCell="A5" activePane="bottomLeft" state="frozen"/>
      <selection pane="bottomLeft" activeCell="A2" sqref="A2"/>
    </sheetView>
  </sheetViews>
  <sheetFormatPr defaultColWidth="9.109375" defaultRowHeight="13.2"/>
  <cols>
    <col min="1" max="1" width="2" style="1" bestFit="1" customWidth="1"/>
    <col min="2" max="2" width="45.6640625" style="1" bestFit="1" customWidth="1"/>
    <col min="3" max="3" width="9.6640625" style="55" bestFit="1" customWidth="1"/>
    <col min="4" max="16384" width="9.109375" style="1"/>
  </cols>
  <sheetData>
    <row r="1" spans="1:10" ht="15.6">
      <c r="A1" s="98" t="s">
        <v>158</v>
      </c>
      <c r="B1" s="98"/>
      <c r="C1" s="98"/>
      <c r="D1" s="98"/>
      <c r="E1" s="98"/>
      <c r="F1" s="98"/>
      <c r="G1" s="98"/>
      <c r="H1" s="98"/>
      <c r="I1" s="98"/>
      <c r="J1" s="98"/>
    </row>
    <row r="2" spans="1:10">
      <c r="A2" s="20"/>
      <c r="B2" s="20"/>
      <c r="C2" s="48"/>
      <c r="D2" s="20"/>
      <c r="E2" s="20"/>
      <c r="F2" s="20"/>
      <c r="G2" s="20"/>
      <c r="H2" s="20"/>
      <c r="I2" s="20"/>
      <c r="J2" s="20"/>
    </row>
    <row r="3" spans="1:10">
      <c r="A3" s="102"/>
      <c r="B3" s="104" t="s">
        <v>132</v>
      </c>
      <c r="C3" s="104" t="s">
        <v>120</v>
      </c>
      <c r="D3" s="100" t="s">
        <v>133</v>
      </c>
      <c r="E3" s="100"/>
      <c r="F3" s="100"/>
      <c r="G3" s="100"/>
      <c r="H3" s="100"/>
      <c r="I3" s="100"/>
      <c r="J3" s="101"/>
    </row>
    <row r="4" spans="1:10">
      <c r="A4" s="103"/>
      <c r="B4" s="105"/>
      <c r="C4" s="105"/>
      <c r="D4" s="13" t="s">
        <v>85</v>
      </c>
      <c r="E4" s="13" t="s">
        <v>86</v>
      </c>
      <c r="F4" s="13" t="s">
        <v>87</v>
      </c>
      <c r="G4" s="13" t="s">
        <v>88</v>
      </c>
      <c r="H4" s="13" t="s">
        <v>89</v>
      </c>
      <c r="I4" s="13" t="s">
        <v>90</v>
      </c>
      <c r="J4" s="14" t="s">
        <v>91</v>
      </c>
    </row>
    <row r="5" spans="1:10" ht="13.8" thickBot="1">
      <c r="A5" s="21"/>
      <c r="B5" s="22"/>
      <c r="C5" s="49"/>
      <c r="D5" s="23"/>
      <c r="E5" s="23"/>
      <c r="F5" s="23"/>
      <c r="G5" s="23"/>
      <c r="H5" s="23"/>
      <c r="I5" s="23"/>
      <c r="J5" s="24"/>
    </row>
    <row r="6" spans="1:10" ht="13.8" thickBot="1">
      <c r="A6" s="15">
        <v>1</v>
      </c>
      <c r="B6" s="19" t="s">
        <v>92</v>
      </c>
      <c r="C6" s="50" t="s">
        <v>56</v>
      </c>
      <c r="D6" s="16">
        <v>0.78669999999999995</v>
      </c>
      <c r="E6" s="17">
        <v>0.81759999999999999</v>
      </c>
      <c r="F6" s="16">
        <v>0.79100000000000004</v>
      </c>
      <c r="G6" s="16">
        <v>0.7147</v>
      </c>
      <c r="H6" s="16">
        <v>0.62060000000000004</v>
      </c>
      <c r="I6" s="16">
        <v>0.53500000000000003</v>
      </c>
      <c r="J6" s="18">
        <v>0.46339999999999998</v>
      </c>
    </row>
    <row r="7" spans="1:10">
      <c r="A7" s="21"/>
      <c r="B7" s="25" t="s">
        <v>93</v>
      </c>
      <c r="C7" s="49"/>
      <c r="D7" s="23">
        <v>0</v>
      </c>
      <c r="E7" s="23">
        <v>0</v>
      </c>
      <c r="F7" s="23">
        <v>0</v>
      </c>
      <c r="G7" s="23">
        <v>0</v>
      </c>
      <c r="H7" s="23">
        <v>0</v>
      </c>
      <c r="I7" s="23">
        <v>0</v>
      </c>
      <c r="J7" s="24">
        <v>0</v>
      </c>
    </row>
    <row r="8" spans="1:10">
      <c r="A8" s="21"/>
      <c r="B8" s="26" t="s">
        <v>94</v>
      </c>
      <c r="C8" s="51"/>
      <c r="D8" s="23"/>
      <c r="E8" s="23"/>
      <c r="F8" s="23"/>
      <c r="G8" s="23"/>
      <c r="H8" s="23"/>
      <c r="I8" s="23"/>
      <c r="J8" s="24"/>
    </row>
    <row r="9" spans="1:10" ht="13.8" thickBot="1">
      <c r="A9" s="21"/>
      <c r="B9" s="22"/>
      <c r="C9" s="49"/>
      <c r="D9" s="23"/>
      <c r="E9" s="23"/>
      <c r="F9" s="23"/>
      <c r="G9" s="23"/>
      <c r="H9" s="23"/>
      <c r="I9" s="23"/>
      <c r="J9" s="24"/>
    </row>
    <row r="10" spans="1:10" ht="13.8" thickBot="1">
      <c r="A10" s="15">
        <v>2</v>
      </c>
      <c r="B10" s="19" t="s">
        <v>106</v>
      </c>
      <c r="C10" s="50" t="s">
        <v>109</v>
      </c>
      <c r="D10" s="16">
        <v>0.8024</v>
      </c>
      <c r="E10" s="17">
        <v>0.79600000000000004</v>
      </c>
      <c r="F10" s="16">
        <v>0.7571</v>
      </c>
      <c r="G10" s="16">
        <v>0.68920000000000003</v>
      </c>
      <c r="H10" s="16">
        <v>0.60129999999999995</v>
      </c>
      <c r="I10" s="16">
        <v>0.50109999999999999</v>
      </c>
      <c r="J10" s="18">
        <v>0.39500000000000002</v>
      </c>
    </row>
    <row r="11" spans="1:10">
      <c r="A11" s="21"/>
      <c r="B11" s="27" t="s">
        <v>156</v>
      </c>
      <c r="C11" s="52"/>
      <c r="D11" s="23">
        <v>0</v>
      </c>
      <c r="E11" s="23">
        <v>0</v>
      </c>
      <c r="F11" s="23">
        <v>0</v>
      </c>
      <c r="G11" s="23">
        <v>0</v>
      </c>
      <c r="H11" s="23">
        <v>0</v>
      </c>
      <c r="I11" s="23">
        <v>0</v>
      </c>
      <c r="J11" s="24">
        <v>1E-4</v>
      </c>
    </row>
    <row r="12" spans="1:10">
      <c r="A12" s="21"/>
      <c r="B12" s="78" t="s">
        <v>157</v>
      </c>
      <c r="C12" s="53"/>
      <c r="D12" s="23"/>
      <c r="E12" s="23"/>
      <c r="F12" s="23"/>
      <c r="G12" s="23"/>
      <c r="H12" s="23"/>
      <c r="I12" s="23"/>
      <c r="J12" s="24"/>
    </row>
    <row r="13" spans="1:10" ht="13.8" thickBot="1">
      <c r="A13" s="21"/>
      <c r="B13" s="22"/>
      <c r="C13" s="49"/>
      <c r="D13" s="23"/>
      <c r="E13" s="23"/>
      <c r="F13" s="23"/>
      <c r="G13" s="23"/>
      <c r="H13" s="23"/>
      <c r="I13" s="23"/>
      <c r="J13" s="24"/>
    </row>
    <row r="14" spans="1:10" ht="13.8" thickBot="1">
      <c r="A14" s="15">
        <v>3</v>
      </c>
      <c r="B14" s="19" t="s">
        <v>105</v>
      </c>
      <c r="C14" s="50" t="s">
        <v>110</v>
      </c>
      <c r="D14" s="16">
        <v>0.70399999999999996</v>
      </c>
      <c r="E14" s="17">
        <v>0.72899999999999998</v>
      </c>
      <c r="F14" s="16">
        <v>0.69299999999999995</v>
      </c>
      <c r="G14" s="16">
        <v>0.61240000000000006</v>
      </c>
      <c r="H14" s="16">
        <v>0.51190000000000002</v>
      </c>
      <c r="I14" s="16">
        <v>0.41270000000000001</v>
      </c>
      <c r="J14" s="18">
        <v>0.31850000000000001</v>
      </c>
    </row>
    <row r="15" spans="1:10">
      <c r="A15" s="21"/>
      <c r="B15" s="25" t="s">
        <v>104</v>
      </c>
      <c r="C15" s="49"/>
      <c r="D15" s="23">
        <v>0</v>
      </c>
      <c r="E15" s="23">
        <v>0</v>
      </c>
      <c r="F15" s="23">
        <v>0</v>
      </c>
      <c r="G15" s="23">
        <v>0</v>
      </c>
      <c r="H15" s="23">
        <v>0</v>
      </c>
      <c r="I15" s="23">
        <v>0</v>
      </c>
      <c r="J15" s="24">
        <v>1.6999999999999999E-3</v>
      </c>
    </row>
    <row r="16" spans="1:10">
      <c r="A16" s="21"/>
      <c r="B16" s="28" t="s">
        <v>107</v>
      </c>
      <c r="C16" s="53"/>
      <c r="D16" s="23"/>
      <c r="E16" s="23"/>
      <c r="F16" s="23"/>
      <c r="G16" s="23"/>
      <c r="H16" s="23"/>
      <c r="I16" s="23"/>
      <c r="J16" s="24"/>
    </row>
    <row r="17" spans="1:10" ht="13.8" thickBot="1">
      <c r="A17" s="21"/>
      <c r="B17" s="22"/>
      <c r="C17" s="49"/>
      <c r="D17" s="23"/>
      <c r="E17" s="23"/>
      <c r="F17" s="23"/>
      <c r="G17" s="23"/>
      <c r="H17" s="23"/>
      <c r="I17" s="23"/>
      <c r="J17" s="24"/>
    </row>
    <row r="18" spans="1:10" ht="13.8" thickBot="1">
      <c r="A18" s="15">
        <v>4</v>
      </c>
      <c r="B18" s="19" t="s">
        <v>101</v>
      </c>
      <c r="C18" s="50" t="s">
        <v>111</v>
      </c>
      <c r="D18" s="16">
        <v>0.53239999999999998</v>
      </c>
      <c r="E18" s="16">
        <v>0.72609999999999997</v>
      </c>
      <c r="F18" s="16">
        <v>0.82150000000000001</v>
      </c>
      <c r="G18" s="16">
        <v>0.82240000000000002</v>
      </c>
      <c r="H18" s="17">
        <v>0.78200000000000003</v>
      </c>
      <c r="I18" s="16">
        <v>0.74560000000000004</v>
      </c>
      <c r="J18" s="18">
        <v>0.7329</v>
      </c>
    </row>
    <row r="19" spans="1:10">
      <c r="A19" s="21"/>
      <c r="B19" s="25" t="s">
        <v>102</v>
      </c>
      <c r="C19" s="49"/>
      <c r="D19" s="23">
        <v>0</v>
      </c>
      <c r="E19" s="23">
        <v>0</v>
      </c>
      <c r="F19" s="23">
        <v>0</v>
      </c>
      <c r="G19" s="23">
        <v>0</v>
      </c>
      <c r="H19" s="23">
        <v>0</v>
      </c>
      <c r="I19" s="23">
        <v>0</v>
      </c>
      <c r="J19" s="24">
        <v>0</v>
      </c>
    </row>
    <row r="20" spans="1:10">
      <c r="A20" s="21"/>
      <c r="B20" s="28" t="s">
        <v>103</v>
      </c>
      <c r="C20" s="53"/>
      <c r="D20" s="23"/>
      <c r="E20" s="23"/>
      <c r="F20" s="23"/>
      <c r="G20" s="23"/>
      <c r="H20" s="23"/>
      <c r="I20" s="23"/>
      <c r="J20" s="24"/>
    </row>
    <row r="21" spans="1:10" ht="13.8" thickBot="1">
      <c r="A21" s="21"/>
      <c r="B21" s="22"/>
      <c r="C21" s="49"/>
      <c r="D21" s="23"/>
      <c r="E21" s="23"/>
      <c r="F21" s="23"/>
      <c r="G21" s="23"/>
      <c r="H21" s="23"/>
      <c r="I21" s="23"/>
      <c r="J21" s="24"/>
    </row>
    <row r="22" spans="1:10" ht="13.8" thickBot="1">
      <c r="A22" s="15">
        <v>5</v>
      </c>
      <c r="B22" s="19" t="s">
        <v>99</v>
      </c>
      <c r="C22" s="50" t="s">
        <v>57</v>
      </c>
      <c r="D22" s="16">
        <v>0.443</v>
      </c>
      <c r="E22" s="16">
        <v>0.55449999999999999</v>
      </c>
      <c r="F22" s="16">
        <v>0.63600000000000001</v>
      </c>
      <c r="G22" s="16">
        <v>0.67569999999999997</v>
      </c>
      <c r="H22" s="17">
        <v>0.67559999999999998</v>
      </c>
      <c r="I22" s="16">
        <v>0.64610000000000001</v>
      </c>
      <c r="J22" s="18">
        <v>0.59719999999999995</v>
      </c>
    </row>
    <row r="23" spans="1:10">
      <c r="A23" s="21"/>
      <c r="B23" s="25" t="s">
        <v>98</v>
      </c>
      <c r="C23" s="49"/>
      <c r="D23" s="23">
        <v>0</v>
      </c>
      <c r="E23" s="23">
        <v>0</v>
      </c>
      <c r="F23" s="23">
        <v>0</v>
      </c>
      <c r="G23" s="23">
        <v>0</v>
      </c>
      <c r="H23" s="23">
        <v>0</v>
      </c>
      <c r="I23" s="23">
        <v>0</v>
      </c>
      <c r="J23" s="24">
        <v>0</v>
      </c>
    </row>
    <row r="24" spans="1:10">
      <c r="A24" s="21"/>
      <c r="B24" s="28" t="s">
        <v>100</v>
      </c>
      <c r="C24" s="53"/>
      <c r="D24" s="23"/>
      <c r="E24" s="23"/>
      <c r="F24" s="23"/>
      <c r="G24" s="23"/>
      <c r="H24" s="23"/>
      <c r="I24" s="23"/>
      <c r="J24" s="24"/>
    </row>
    <row r="25" spans="1:10" ht="13.8" thickBot="1">
      <c r="A25" s="21"/>
      <c r="B25" s="22"/>
      <c r="C25" s="49"/>
      <c r="D25" s="23"/>
      <c r="E25" s="23"/>
      <c r="F25" s="23"/>
      <c r="G25" s="23"/>
      <c r="H25" s="23"/>
      <c r="I25" s="23"/>
      <c r="J25" s="24"/>
    </row>
    <row r="26" spans="1:10" ht="13.8" thickBot="1">
      <c r="A26" s="15">
        <v>6</v>
      </c>
      <c r="B26" s="19" t="s">
        <v>97</v>
      </c>
      <c r="C26" s="50" t="s">
        <v>112</v>
      </c>
      <c r="D26" s="16">
        <v>0.31590000000000001</v>
      </c>
      <c r="E26" s="16">
        <v>0.436</v>
      </c>
      <c r="F26" s="16">
        <v>0.54459999999999997</v>
      </c>
      <c r="G26" s="16">
        <v>0.62870000000000004</v>
      </c>
      <c r="H26" s="16">
        <v>0.68569999999999998</v>
      </c>
      <c r="I26" s="17">
        <v>0.71540000000000004</v>
      </c>
      <c r="J26" s="18">
        <v>0.71109999999999995</v>
      </c>
    </row>
    <row r="27" spans="1:10">
      <c r="A27" s="21"/>
      <c r="B27" s="25" t="s">
        <v>95</v>
      </c>
      <c r="C27" s="49"/>
      <c r="D27" s="23">
        <v>1.6000000000000001E-3</v>
      </c>
      <c r="E27" s="23">
        <v>0</v>
      </c>
      <c r="F27" s="23">
        <v>0</v>
      </c>
      <c r="G27" s="23">
        <v>0</v>
      </c>
      <c r="H27" s="23">
        <v>0</v>
      </c>
      <c r="I27" s="23">
        <v>0</v>
      </c>
      <c r="J27" s="24">
        <v>0</v>
      </c>
    </row>
    <row r="28" spans="1:10">
      <c r="A28" s="21"/>
      <c r="B28" s="28" t="s">
        <v>96</v>
      </c>
      <c r="C28" s="53"/>
      <c r="D28" s="23"/>
      <c r="E28" s="23"/>
      <c r="F28" s="23"/>
      <c r="G28" s="23"/>
      <c r="H28" s="23"/>
      <c r="I28" s="23"/>
      <c r="J28" s="24"/>
    </row>
    <row r="29" spans="1:10">
      <c r="A29" s="29"/>
      <c r="B29" s="30"/>
      <c r="C29" s="54"/>
      <c r="D29" s="31"/>
      <c r="E29" s="31"/>
      <c r="F29" s="31"/>
      <c r="G29" s="31"/>
      <c r="H29" s="31"/>
      <c r="I29" s="31"/>
      <c r="J29" s="32"/>
    </row>
    <row r="30" spans="1:10">
      <c r="A30" s="65"/>
      <c r="B30" s="22"/>
      <c r="C30" s="49"/>
      <c r="D30" s="23"/>
      <c r="E30" s="23"/>
      <c r="F30" s="23"/>
      <c r="G30" s="23"/>
      <c r="H30" s="23"/>
      <c r="I30" s="23"/>
      <c r="J30" s="23"/>
    </row>
    <row r="31" spans="1:10">
      <c r="A31" s="99" t="s">
        <v>159</v>
      </c>
      <c r="B31" s="99"/>
      <c r="C31" s="99"/>
      <c r="D31" s="99"/>
      <c r="E31" s="99"/>
      <c r="F31" s="99"/>
      <c r="G31" s="99"/>
      <c r="H31" s="99"/>
      <c r="I31" s="99"/>
      <c r="J31" s="99"/>
    </row>
    <row r="32" spans="1:10">
      <c r="A32" s="99"/>
      <c r="B32" s="99"/>
      <c r="C32" s="99"/>
      <c r="D32" s="99"/>
      <c r="E32" s="99"/>
      <c r="F32" s="99"/>
      <c r="G32" s="99"/>
      <c r="H32" s="99"/>
      <c r="I32" s="99"/>
      <c r="J32" s="99"/>
    </row>
    <row r="33" spans="1:10">
      <c r="A33" s="99"/>
      <c r="B33" s="99"/>
      <c r="C33" s="99"/>
      <c r="D33" s="99"/>
      <c r="E33" s="99"/>
      <c r="F33" s="99"/>
      <c r="G33" s="99"/>
      <c r="H33" s="99"/>
      <c r="I33" s="99"/>
      <c r="J33" s="99"/>
    </row>
    <row r="34" spans="1:10">
      <c r="A34" s="99"/>
      <c r="B34" s="99"/>
      <c r="C34" s="99"/>
      <c r="D34" s="99"/>
      <c r="E34" s="99"/>
      <c r="F34" s="99"/>
      <c r="G34" s="99"/>
      <c r="H34" s="99"/>
      <c r="I34" s="99"/>
      <c r="J34" s="99"/>
    </row>
    <row r="35" spans="1:10">
      <c r="A35" s="7" t="s">
        <v>108</v>
      </c>
    </row>
  </sheetData>
  <mergeCells count="6">
    <mergeCell ref="A1:J1"/>
    <mergeCell ref="A31:J34"/>
    <mergeCell ref="D3:J3"/>
    <mergeCell ref="A3:A4"/>
    <mergeCell ref="B3:B4"/>
    <mergeCell ref="C3:C4"/>
  </mergeCells>
  <phoneticPr fontId="3" type="noConversion"/>
  <hyperlinks>
    <hyperlink ref="B8" r:id="rId1" xr:uid="{00000000-0004-0000-0100-000000000000}"/>
    <hyperlink ref="B28" r:id="rId2" display="http://www.realtor.org/topics/existing-home-sales" xr:uid="{00000000-0004-0000-0100-000001000000}"/>
    <hyperlink ref="B24" r:id="rId3" display="http://www.census.gov/construction/nrc/index.html" xr:uid="{00000000-0004-0000-0100-000002000000}"/>
    <hyperlink ref="B20" r:id="rId4" xr:uid="{00000000-0004-0000-0100-000003000000}"/>
    <hyperlink ref="B16" r:id="rId5" xr:uid="{00000000-0004-0000-0100-000004000000}"/>
    <hyperlink ref="B12" r:id="rId6" xr:uid="{23A140F6-76B5-43D9-AB76-4B46CB2F00A1}"/>
  </hyperlinks>
  <pageMargins left="0.47" right="0.55000000000000004" top="0.55000000000000004" bottom="0.54" header="0.5" footer="0.5"/>
  <pageSetup orientation="portrait"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
  <sheetViews>
    <sheetView zoomScaleNormal="100" workbookViewId="0">
      <pane ySplit="3" topLeftCell="A4" activePane="bottomLeft" state="frozen"/>
      <selection pane="bottomLeft" activeCell="A2" sqref="A2"/>
    </sheetView>
  </sheetViews>
  <sheetFormatPr defaultColWidth="9.109375" defaultRowHeight="13.2"/>
  <cols>
    <col min="1" max="1" width="26" style="1" customWidth="1"/>
    <col min="2" max="16384" width="9.109375" style="1"/>
  </cols>
  <sheetData>
    <row r="1" spans="1:7" ht="15.6">
      <c r="A1" s="106" t="s">
        <v>121</v>
      </c>
      <c r="B1" s="106"/>
      <c r="C1" s="106"/>
      <c r="D1" s="106"/>
      <c r="E1" s="106"/>
      <c r="F1" s="106"/>
      <c r="G1" s="106"/>
    </row>
    <row r="2" spans="1:7">
      <c r="A2" s="34"/>
      <c r="B2" s="34"/>
      <c r="C2" s="34"/>
      <c r="D2" s="34"/>
      <c r="E2" s="34"/>
      <c r="F2" s="34"/>
      <c r="G2" s="34"/>
    </row>
    <row r="3" spans="1:7">
      <c r="A3" s="33"/>
      <c r="B3" s="13" t="s">
        <v>56</v>
      </c>
      <c r="C3" s="13" t="s">
        <v>109</v>
      </c>
      <c r="D3" s="13" t="s">
        <v>110</v>
      </c>
      <c r="E3" s="13" t="s">
        <v>111</v>
      </c>
      <c r="F3" s="13" t="s">
        <v>57</v>
      </c>
      <c r="G3" s="14" t="s">
        <v>112</v>
      </c>
    </row>
    <row r="4" spans="1:7">
      <c r="A4" s="35"/>
      <c r="B4" s="36"/>
      <c r="C4" s="36"/>
      <c r="D4" s="36"/>
      <c r="E4" s="36"/>
      <c r="F4" s="36"/>
      <c r="G4" s="37"/>
    </row>
    <row r="5" spans="1:7" ht="39.6">
      <c r="A5" s="38" t="s">
        <v>113</v>
      </c>
      <c r="B5" s="39" t="s">
        <v>86</v>
      </c>
      <c r="C5" s="39" t="s">
        <v>86</v>
      </c>
      <c r="D5" s="39" t="s">
        <v>86</v>
      </c>
      <c r="E5" s="39" t="s">
        <v>89</v>
      </c>
      <c r="F5" s="39" t="s">
        <v>89</v>
      </c>
      <c r="G5" s="40" t="s">
        <v>90</v>
      </c>
    </row>
    <row r="6" spans="1:7">
      <c r="A6" s="38"/>
      <c r="B6" s="39"/>
      <c r="C6" s="39"/>
      <c r="D6" s="39"/>
      <c r="E6" s="39"/>
      <c r="F6" s="39"/>
      <c r="G6" s="40"/>
    </row>
    <row r="7" spans="1:7">
      <c r="A7" s="35" t="s">
        <v>114</v>
      </c>
      <c r="B7" s="41">
        <v>5.6398700000000003E-2</v>
      </c>
      <c r="C7" s="41">
        <v>6.2158100000000001E-2</v>
      </c>
      <c r="D7" s="41">
        <v>5.4847E-2</v>
      </c>
      <c r="E7" s="41">
        <v>5.93027E-2</v>
      </c>
      <c r="F7" s="41">
        <v>0.14989920000000001</v>
      </c>
      <c r="G7" s="42">
        <v>8.3654500000000007E-2</v>
      </c>
    </row>
    <row r="8" spans="1:7">
      <c r="A8" s="35"/>
      <c r="B8" s="41"/>
      <c r="C8" s="41"/>
      <c r="D8" s="41"/>
      <c r="E8" s="41"/>
      <c r="F8" s="41"/>
      <c r="G8" s="42"/>
    </row>
    <row r="9" spans="1:7">
      <c r="A9" s="35" t="s">
        <v>115</v>
      </c>
      <c r="B9" s="41">
        <f>1/B7</f>
        <v>17.730905144976745</v>
      </c>
      <c r="C9" s="41">
        <f t="shared" ref="C9:G9" si="0">1/C7</f>
        <v>16.08800783807742</v>
      </c>
      <c r="D9" s="41">
        <f t="shared" si="0"/>
        <v>18.232537786934564</v>
      </c>
      <c r="E9" s="41">
        <f t="shared" si="0"/>
        <v>16.862638631967855</v>
      </c>
      <c r="F9" s="41">
        <f t="shared" si="0"/>
        <v>6.6711496792511227</v>
      </c>
      <c r="G9" s="42">
        <f t="shared" si="0"/>
        <v>11.953929555493129</v>
      </c>
    </row>
    <row r="10" spans="1:7">
      <c r="A10" s="35"/>
      <c r="B10" s="39"/>
      <c r="C10" s="39"/>
      <c r="D10" s="39"/>
      <c r="E10" s="39"/>
      <c r="F10" s="39"/>
      <c r="G10" s="40"/>
    </row>
    <row r="11" spans="1:7">
      <c r="A11" s="35" t="s">
        <v>116</v>
      </c>
      <c r="B11" s="43">
        <f>B9/SUM($B$9:$G$9)</f>
        <v>0.20254824692889595</v>
      </c>
      <c r="C11" s="43">
        <f t="shared" ref="C11:G11" si="1">C9/SUM($B$9:$G$9)</f>
        <v>0.18378067885068439</v>
      </c>
      <c r="D11" s="43">
        <f t="shared" si="1"/>
        <v>0.20827862625246094</v>
      </c>
      <c r="E11" s="43">
        <f t="shared" si="1"/>
        <v>0.19262964104617034</v>
      </c>
      <c r="F11" s="43">
        <f t="shared" si="1"/>
        <v>7.6207596932263311E-2</v>
      </c>
      <c r="G11" s="44">
        <f t="shared" si="1"/>
        <v>0.13655520998952506</v>
      </c>
    </row>
    <row r="12" spans="1:7">
      <c r="A12" s="35"/>
      <c r="B12" s="39"/>
      <c r="C12" s="39"/>
      <c r="D12" s="39"/>
      <c r="E12" s="39"/>
      <c r="F12" s="39"/>
      <c r="G12" s="40"/>
    </row>
    <row r="13" spans="1:7" ht="26.4">
      <c r="A13" s="38" t="s">
        <v>117</v>
      </c>
      <c r="B13" s="41">
        <f>'Improvements Correlations'!E6</f>
        <v>0.81759999999999999</v>
      </c>
      <c r="C13" s="41">
        <f>'Improvements Correlations'!E10</f>
        <v>0.79600000000000004</v>
      </c>
      <c r="D13" s="41">
        <f>'Improvements Correlations'!E14</f>
        <v>0.72899999999999998</v>
      </c>
      <c r="E13" s="41">
        <f>'Improvements Correlations'!H18</f>
        <v>0.78200000000000003</v>
      </c>
      <c r="F13" s="41">
        <f>'Improvements Correlations'!H22</f>
        <v>0.67559999999999998</v>
      </c>
      <c r="G13" s="42">
        <f>'Improvements Correlations'!I26</f>
        <v>0.71540000000000004</v>
      </c>
    </row>
    <row r="14" spans="1:7">
      <c r="A14" s="38"/>
      <c r="B14" s="39"/>
      <c r="C14" s="39"/>
      <c r="D14" s="39"/>
      <c r="E14" s="39"/>
      <c r="F14" s="39"/>
      <c r="G14" s="40"/>
    </row>
    <row r="15" spans="1:7">
      <c r="A15" s="35" t="s">
        <v>118</v>
      </c>
      <c r="B15" s="43">
        <f>B13/SUM($B$13:$G$13)</f>
        <v>0.18106121002746037</v>
      </c>
      <c r="C15" s="43">
        <f t="shared" ref="C15:G15" si="2">C13/SUM($B$13:$G$13)</f>
        <v>0.17627779254141199</v>
      </c>
      <c r="D15" s="43">
        <f t="shared" si="2"/>
        <v>0.16144034015413233</v>
      </c>
      <c r="E15" s="43">
        <f t="shared" si="2"/>
        <v>0.17317742935601027</v>
      </c>
      <c r="F15" s="43">
        <f t="shared" si="2"/>
        <v>0.1496146691469572</v>
      </c>
      <c r="G15" s="44">
        <f t="shared" si="2"/>
        <v>0.15842855877402781</v>
      </c>
    </row>
    <row r="16" spans="1:7">
      <c r="A16" s="35"/>
      <c r="B16" s="39"/>
      <c r="C16" s="39"/>
      <c r="D16" s="39"/>
      <c r="E16" s="39"/>
      <c r="F16" s="39"/>
      <c r="G16" s="40"/>
    </row>
    <row r="17" spans="1:7">
      <c r="A17" s="45" t="s">
        <v>119</v>
      </c>
      <c r="B17" s="46">
        <f>AVERAGE(B11,B15)</f>
        <v>0.19180472847817814</v>
      </c>
      <c r="C17" s="46">
        <f t="shared" ref="C17:G17" si="3">AVERAGE(C11,C15)</f>
        <v>0.18002923569604817</v>
      </c>
      <c r="D17" s="46">
        <f t="shared" si="3"/>
        <v>0.18485948320329665</v>
      </c>
      <c r="E17" s="46">
        <f t="shared" si="3"/>
        <v>0.18290353520109032</v>
      </c>
      <c r="F17" s="46">
        <f t="shared" si="3"/>
        <v>0.11291113303961026</v>
      </c>
      <c r="G17" s="47">
        <f t="shared" si="3"/>
        <v>0.14749188438177643</v>
      </c>
    </row>
    <row r="19" spans="1:7">
      <c r="A19" s="7" t="s">
        <v>108</v>
      </c>
    </row>
  </sheetData>
  <mergeCells count="1">
    <mergeCell ref="A1:G1"/>
  </mergeCells>
  <phoneticPr fontId="3"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0"/>
  <sheetViews>
    <sheetView workbookViewId="0">
      <pane ySplit="4" topLeftCell="A5" activePane="bottomLeft" state="frozen"/>
      <selection pane="bottomLeft" activeCell="A2" sqref="A2"/>
    </sheetView>
  </sheetViews>
  <sheetFormatPr defaultColWidth="8.88671875" defaultRowHeight="13.2"/>
  <cols>
    <col min="1" max="1" width="2.33203125" style="62" customWidth="1"/>
    <col min="2" max="2" width="59.33203125" style="58" bestFit="1" customWidth="1"/>
    <col min="3" max="3" width="9.6640625" style="63" bestFit="1" customWidth="1"/>
    <col min="4" max="16384" width="8.88671875" style="58"/>
  </cols>
  <sheetData>
    <row r="1" spans="1:10" ht="15.6">
      <c r="A1" s="98" t="s">
        <v>160</v>
      </c>
      <c r="B1" s="98"/>
      <c r="C1" s="98"/>
      <c r="D1" s="98"/>
      <c r="E1" s="98"/>
      <c r="F1" s="98"/>
      <c r="G1" s="98"/>
      <c r="H1" s="98"/>
      <c r="I1" s="98"/>
      <c r="J1" s="98"/>
    </row>
    <row r="2" spans="1:10">
      <c r="A2" s="56"/>
      <c r="B2" s="56"/>
      <c r="C2" s="57"/>
      <c r="D2" s="56"/>
      <c r="E2" s="56"/>
      <c r="F2" s="56"/>
      <c r="G2" s="56"/>
      <c r="H2" s="56"/>
      <c r="I2" s="56"/>
      <c r="J2" s="56"/>
    </row>
    <row r="3" spans="1:10">
      <c r="A3" s="70"/>
      <c r="B3" s="104" t="s">
        <v>132</v>
      </c>
      <c r="C3" s="108" t="s">
        <v>120</v>
      </c>
      <c r="D3" s="100" t="s">
        <v>133</v>
      </c>
      <c r="E3" s="100"/>
      <c r="F3" s="100"/>
      <c r="G3" s="100"/>
      <c r="H3" s="100"/>
      <c r="I3" s="100"/>
      <c r="J3" s="101"/>
    </row>
    <row r="4" spans="1:10" s="59" customFormat="1">
      <c r="A4" s="71"/>
      <c r="B4" s="105"/>
      <c r="C4" s="109"/>
      <c r="D4" s="13" t="s">
        <v>85</v>
      </c>
      <c r="E4" s="13" t="s">
        <v>86</v>
      </c>
      <c r="F4" s="13" t="s">
        <v>87</v>
      </c>
      <c r="G4" s="13" t="s">
        <v>88</v>
      </c>
      <c r="H4" s="13" t="s">
        <v>89</v>
      </c>
      <c r="I4" s="13" t="s">
        <v>90</v>
      </c>
      <c r="J4" s="14" t="s">
        <v>91</v>
      </c>
    </row>
    <row r="5" spans="1:10" ht="13.8" thickBot="1">
      <c r="A5" s="21"/>
      <c r="B5" s="22"/>
      <c r="C5" s="49"/>
      <c r="D5" s="23"/>
      <c r="E5" s="23"/>
      <c r="F5" s="23"/>
      <c r="G5" s="23"/>
      <c r="H5" s="23"/>
      <c r="I5" s="23"/>
      <c r="J5" s="24"/>
    </row>
    <row r="6" spans="1:10" ht="13.8" thickBot="1">
      <c r="A6" s="15">
        <v>1</v>
      </c>
      <c r="B6" s="19" t="s">
        <v>127</v>
      </c>
      <c r="C6" s="50" t="s">
        <v>122</v>
      </c>
      <c r="D6" s="17">
        <v>0.73370000000000002</v>
      </c>
      <c r="E6" s="16">
        <v>0.7238</v>
      </c>
      <c r="F6" s="16">
        <v>0.69340000000000002</v>
      </c>
      <c r="G6" s="16">
        <v>0.64280000000000004</v>
      </c>
      <c r="H6" s="16">
        <v>0.57679999999999998</v>
      </c>
      <c r="I6" s="16">
        <v>0.49580000000000002</v>
      </c>
      <c r="J6" s="18">
        <v>0.40339999999999998</v>
      </c>
    </row>
    <row r="7" spans="1:10">
      <c r="A7" s="21"/>
      <c r="B7" s="25" t="s">
        <v>124</v>
      </c>
      <c r="C7" s="60"/>
      <c r="D7" s="23">
        <v>0</v>
      </c>
      <c r="E7" s="23">
        <v>0</v>
      </c>
      <c r="F7" s="23">
        <v>0</v>
      </c>
      <c r="G7" s="23">
        <v>0</v>
      </c>
      <c r="H7" s="23">
        <v>0</v>
      </c>
      <c r="I7" s="23">
        <v>0</v>
      </c>
      <c r="J7" s="24">
        <v>1E-4</v>
      </c>
    </row>
    <row r="8" spans="1:10">
      <c r="A8" s="21"/>
      <c r="B8" s="61" t="s">
        <v>125</v>
      </c>
      <c r="C8" s="60"/>
      <c r="D8" s="23"/>
      <c r="E8" s="23"/>
      <c r="F8" s="23"/>
      <c r="G8" s="23"/>
      <c r="H8" s="23"/>
      <c r="I8" s="23"/>
      <c r="J8" s="24"/>
    </row>
    <row r="9" spans="1:10" ht="13.8" thickBot="1">
      <c r="A9" s="21"/>
      <c r="B9" s="22"/>
      <c r="C9" s="60"/>
      <c r="D9" s="23"/>
      <c r="E9" s="23"/>
      <c r="F9" s="23"/>
      <c r="G9" s="23"/>
      <c r="H9" s="23"/>
      <c r="I9" s="23"/>
      <c r="J9" s="24"/>
    </row>
    <row r="10" spans="1:10" ht="13.8" thickBot="1">
      <c r="A10" s="15">
        <v>2</v>
      </c>
      <c r="B10" s="19" t="s">
        <v>92</v>
      </c>
      <c r="C10" s="50" t="s">
        <v>56</v>
      </c>
      <c r="D10" s="16">
        <v>0.67620000000000002</v>
      </c>
      <c r="E10" s="17">
        <v>0.6825</v>
      </c>
      <c r="F10" s="16">
        <v>0.66820000000000002</v>
      </c>
      <c r="G10" s="16">
        <v>0.6391</v>
      </c>
      <c r="H10" s="16">
        <v>0.60619999999999996</v>
      </c>
      <c r="I10" s="16">
        <v>0.56379999999999997</v>
      </c>
      <c r="J10" s="18">
        <v>0.52039999999999997</v>
      </c>
    </row>
    <row r="11" spans="1:10">
      <c r="A11" s="21"/>
      <c r="B11" s="25" t="s">
        <v>93</v>
      </c>
      <c r="C11" s="60"/>
      <c r="D11" s="23">
        <v>0</v>
      </c>
      <c r="E11" s="23">
        <v>0</v>
      </c>
      <c r="F11" s="23">
        <v>0</v>
      </c>
      <c r="G11" s="23">
        <v>0</v>
      </c>
      <c r="H11" s="23">
        <v>0</v>
      </c>
      <c r="I11" s="23">
        <v>0</v>
      </c>
      <c r="J11" s="24">
        <v>0</v>
      </c>
    </row>
    <row r="12" spans="1:10">
      <c r="A12" s="21"/>
      <c r="B12" s="26" t="s">
        <v>94</v>
      </c>
      <c r="C12" s="60"/>
      <c r="D12" s="23"/>
      <c r="E12" s="23"/>
      <c r="F12" s="23"/>
      <c r="G12" s="23"/>
      <c r="H12" s="23"/>
      <c r="I12" s="23"/>
      <c r="J12" s="24"/>
    </row>
    <row r="13" spans="1:10" ht="13.8" thickBot="1">
      <c r="A13" s="21"/>
      <c r="B13" s="22"/>
      <c r="C13" s="60"/>
      <c r="D13" s="23"/>
      <c r="E13" s="23"/>
      <c r="F13" s="23"/>
      <c r="G13" s="23"/>
      <c r="H13" s="23"/>
      <c r="I13" s="23"/>
      <c r="J13" s="24"/>
    </row>
    <row r="14" spans="1:10" ht="13.8" thickBot="1">
      <c r="A14" s="15">
        <v>3</v>
      </c>
      <c r="B14" s="19" t="s">
        <v>126</v>
      </c>
      <c r="C14" s="50" t="s">
        <v>123</v>
      </c>
      <c r="D14" s="16">
        <v>0.4577</v>
      </c>
      <c r="E14" s="16">
        <v>0.47149999999999997</v>
      </c>
      <c r="F14" s="16">
        <v>0.48870000000000002</v>
      </c>
      <c r="G14" s="16">
        <v>0.50480000000000003</v>
      </c>
      <c r="H14" s="17">
        <v>0.51280000000000003</v>
      </c>
      <c r="I14" s="16">
        <v>0.50700000000000001</v>
      </c>
      <c r="J14" s="18">
        <v>0.48199999999999998</v>
      </c>
    </row>
    <row r="15" spans="1:10">
      <c r="A15" s="21"/>
      <c r="B15" s="27" t="s">
        <v>95</v>
      </c>
      <c r="C15" s="60"/>
      <c r="D15" s="23">
        <v>0</v>
      </c>
      <c r="E15" s="23">
        <v>0</v>
      </c>
      <c r="F15" s="23">
        <v>0</v>
      </c>
      <c r="G15" s="23">
        <v>0</v>
      </c>
      <c r="H15" s="23">
        <v>0</v>
      </c>
      <c r="I15" s="23">
        <v>0</v>
      </c>
      <c r="J15" s="24">
        <v>0</v>
      </c>
    </row>
    <row r="16" spans="1:10">
      <c r="A16" s="21"/>
      <c r="B16" s="28" t="s">
        <v>96</v>
      </c>
      <c r="C16" s="60"/>
      <c r="D16" s="23"/>
      <c r="E16" s="23"/>
      <c r="F16" s="23"/>
      <c r="G16" s="23"/>
      <c r="H16" s="23"/>
      <c r="I16" s="23"/>
      <c r="J16" s="24"/>
    </row>
    <row r="17" spans="1:10" ht="13.8" thickBot="1">
      <c r="A17" s="21"/>
      <c r="B17" s="22"/>
      <c r="C17" s="60"/>
      <c r="D17" s="23"/>
      <c r="E17" s="23"/>
      <c r="F17" s="23"/>
      <c r="G17" s="23"/>
      <c r="H17" s="23"/>
      <c r="I17" s="23"/>
      <c r="J17" s="24"/>
    </row>
    <row r="18" spans="1:10" ht="13.8" thickBot="1">
      <c r="A18" s="15">
        <v>4</v>
      </c>
      <c r="B18" s="19" t="s">
        <v>105</v>
      </c>
      <c r="C18" s="50" t="s">
        <v>110</v>
      </c>
      <c r="D18" s="16">
        <v>0.43209999999999998</v>
      </c>
      <c r="E18" s="16">
        <v>0.4506</v>
      </c>
      <c r="F18" s="16">
        <v>0.4582</v>
      </c>
      <c r="G18" s="16">
        <v>0.45939999999999998</v>
      </c>
      <c r="H18" s="17">
        <v>0.45090000000000002</v>
      </c>
      <c r="I18" s="16">
        <v>0.42430000000000001</v>
      </c>
      <c r="J18" s="18">
        <v>0.374</v>
      </c>
    </row>
    <row r="19" spans="1:10">
      <c r="A19" s="21"/>
      <c r="B19" s="25" t="s">
        <v>104</v>
      </c>
      <c r="C19" s="60"/>
      <c r="D19" s="23">
        <v>0</v>
      </c>
      <c r="E19" s="23">
        <v>0</v>
      </c>
      <c r="F19" s="23">
        <v>0</v>
      </c>
      <c r="G19" s="23">
        <v>0</v>
      </c>
      <c r="H19" s="23">
        <v>0</v>
      </c>
      <c r="I19" s="23">
        <v>0</v>
      </c>
      <c r="J19" s="24">
        <v>2.0000000000000001E-4</v>
      </c>
    </row>
    <row r="20" spans="1:10">
      <c r="A20" s="21"/>
      <c r="B20" s="28" t="s">
        <v>107</v>
      </c>
      <c r="C20" s="60"/>
      <c r="D20" s="23"/>
      <c r="E20" s="23"/>
      <c r="F20" s="23"/>
      <c r="G20" s="23"/>
      <c r="H20" s="23"/>
      <c r="I20" s="23"/>
      <c r="J20" s="24"/>
    </row>
    <row r="21" spans="1:10" ht="13.8" thickBot="1">
      <c r="A21" s="21"/>
      <c r="B21" s="22"/>
      <c r="C21" s="60"/>
      <c r="D21" s="23"/>
      <c r="E21" s="23"/>
      <c r="F21" s="23"/>
      <c r="G21" s="23"/>
      <c r="H21" s="23"/>
      <c r="I21" s="23"/>
      <c r="J21" s="24"/>
    </row>
    <row r="22" spans="1:10" ht="13.8" thickBot="1">
      <c r="A22" s="15">
        <v>5</v>
      </c>
      <c r="B22" s="19" t="s">
        <v>97</v>
      </c>
      <c r="C22" s="50" t="s">
        <v>112</v>
      </c>
      <c r="D22" s="16">
        <v>0.35709999999999997</v>
      </c>
      <c r="E22" s="16">
        <v>0.40739999999999998</v>
      </c>
      <c r="F22" s="16">
        <v>0.45839999999999997</v>
      </c>
      <c r="G22" s="16">
        <v>0.51380000000000003</v>
      </c>
      <c r="H22" s="16">
        <v>0.56359999999999999</v>
      </c>
      <c r="I22" s="17">
        <v>0.59509999999999996</v>
      </c>
      <c r="J22" s="18">
        <v>0.5968</v>
      </c>
    </row>
    <row r="23" spans="1:10">
      <c r="A23" s="21"/>
      <c r="B23" s="27" t="s">
        <v>95</v>
      </c>
      <c r="C23" s="49"/>
      <c r="D23" s="23">
        <v>4.0000000000000002E-4</v>
      </c>
      <c r="E23" s="23">
        <v>1E-4</v>
      </c>
      <c r="F23" s="23">
        <v>0</v>
      </c>
      <c r="G23" s="23">
        <v>0</v>
      </c>
      <c r="H23" s="23">
        <v>0</v>
      </c>
      <c r="I23" s="23">
        <v>0</v>
      </c>
      <c r="J23" s="24">
        <v>0</v>
      </c>
    </row>
    <row r="24" spans="1:10">
      <c r="A24" s="21"/>
      <c r="B24" s="28" t="s">
        <v>96</v>
      </c>
      <c r="C24" s="49"/>
      <c r="D24" s="23"/>
      <c r="E24" s="23"/>
      <c r="F24" s="23"/>
      <c r="G24" s="23"/>
      <c r="H24" s="23"/>
      <c r="I24" s="23"/>
      <c r="J24" s="24"/>
    </row>
    <row r="25" spans="1:10">
      <c r="A25" s="29"/>
      <c r="B25" s="30"/>
      <c r="C25" s="54"/>
      <c r="D25" s="31"/>
      <c r="E25" s="31"/>
      <c r="F25" s="31"/>
      <c r="G25" s="31"/>
      <c r="H25" s="31"/>
      <c r="I25" s="31"/>
      <c r="J25" s="32"/>
    </row>
    <row r="26" spans="1:10">
      <c r="A26" s="66"/>
      <c r="B26" s="67"/>
      <c r="C26" s="68"/>
      <c r="D26" s="69"/>
      <c r="E26" s="69"/>
      <c r="F26" s="69"/>
      <c r="G26" s="69"/>
      <c r="H26" s="69"/>
      <c r="I26" s="69"/>
      <c r="J26" s="69"/>
    </row>
    <row r="27" spans="1:10" ht="13.2" customHeight="1">
      <c r="A27" s="107" t="s">
        <v>161</v>
      </c>
      <c r="B27" s="107"/>
      <c r="C27" s="107"/>
      <c r="D27" s="107"/>
      <c r="E27" s="107"/>
      <c r="F27" s="107"/>
      <c r="G27" s="107"/>
      <c r="H27" s="107"/>
      <c r="I27" s="107"/>
      <c r="J27" s="107"/>
    </row>
    <row r="28" spans="1:10">
      <c r="A28" s="107"/>
      <c r="B28" s="107"/>
      <c r="C28" s="107"/>
      <c r="D28" s="107"/>
      <c r="E28" s="107"/>
      <c r="F28" s="107"/>
      <c r="G28" s="107"/>
      <c r="H28" s="107"/>
      <c r="I28" s="107"/>
      <c r="J28" s="107"/>
    </row>
    <row r="29" spans="1:10">
      <c r="A29" s="107"/>
      <c r="B29" s="107"/>
      <c r="C29" s="107"/>
      <c r="D29" s="107"/>
      <c r="E29" s="107"/>
      <c r="F29" s="107"/>
      <c r="G29" s="107"/>
      <c r="H29" s="107"/>
      <c r="I29" s="107"/>
      <c r="J29" s="107"/>
    </row>
    <row r="30" spans="1:10">
      <c r="A30" s="64" t="s">
        <v>108</v>
      </c>
    </row>
  </sheetData>
  <mergeCells count="5">
    <mergeCell ref="A1:J1"/>
    <mergeCell ref="A27:J29"/>
    <mergeCell ref="D3:J3"/>
    <mergeCell ref="B3:B4"/>
    <mergeCell ref="C3:C4"/>
  </mergeCells>
  <hyperlinks>
    <hyperlink ref="B12" r:id="rId1" xr:uid="{00000000-0004-0000-0300-000000000000}"/>
    <hyperlink ref="B24" r:id="rId2" display="http://www.realtor.org/topics/existing-home-sales" xr:uid="{00000000-0004-0000-0300-000001000000}"/>
    <hyperlink ref="B20" r:id="rId3" xr:uid="{00000000-0004-0000-0300-000002000000}"/>
    <hyperlink ref="B8" r:id="rId4" xr:uid="{00000000-0004-0000-0300-000003000000}"/>
    <hyperlink ref="B16" r:id="rId5" display="http://www.realtor.org/topics/existing-home-sales" xr:uid="{00000000-0004-0000-0300-000004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9"/>
  <sheetViews>
    <sheetView workbookViewId="0">
      <pane ySplit="3" topLeftCell="A4" activePane="bottomLeft" state="frozen"/>
      <selection pane="bottomLeft" activeCell="A2" sqref="A2"/>
    </sheetView>
  </sheetViews>
  <sheetFormatPr defaultColWidth="8.88671875" defaultRowHeight="13.2"/>
  <cols>
    <col min="1" max="1" width="25" style="58" bestFit="1" customWidth="1"/>
    <col min="2" max="16384" width="8.88671875" style="58"/>
  </cols>
  <sheetData>
    <row r="1" spans="1:6" ht="15.6">
      <c r="A1" s="106" t="s">
        <v>131</v>
      </c>
      <c r="B1" s="106"/>
      <c r="C1" s="106"/>
      <c r="D1" s="106"/>
      <c r="E1" s="106"/>
      <c r="F1" s="106"/>
    </row>
    <row r="2" spans="1:6">
      <c r="A2" s="34"/>
      <c r="B2" s="34"/>
      <c r="C2" s="34"/>
      <c r="D2" s="34"/>
      <c r="E2" s="34"/>
      <c r="F2" s="34"/>
    </row>
    <row r="3" spans="1:6">
      <c r="A3" s="33"/>
      <c r="B3" s="13" t="s">
        <v>122</v>
      </c>
      <c r="C3" s="13" t="s">
        <v>56</v>
      </c>
      <c r="D3" s="13" t="s">
        <v>123</v>
      </c>
      <c r="E3" s="13" t="s">
        <v>110</v>
      </c>
      <c r="F3" s="14" t="s">
        <v>112</v>
      </c>
    </row>
    <row r="4" spans="1:6">
      <c r="A4" s="35"/>
      <c r="B4" s="36"/>
      <c r="C4" s="36"/>
      <c r="D4" s="36"/>
      <c r="E4" s="36"/>
      <c r="F4" s="37"/>
    </row>
    <row r="5" spans="1:6" ht="39.6">
      <c r="A5" s="38" t="s">
        <v>128</v>
      </c>
      <c r="B5" s="39" t="s">
        <v>85</v>
      </c>
      <c r="C5" s="39" t="s">
        <v>86</v>
      </c>
      <c r="D5" s="39" t="s">
        <v>89</v>
      </c>
      <c r="E5" s="39" t="s">
        <v>89</v>
      </c>
      <c r="F5" s="40" t="s">
        <v>90</v>
      </c>
    </row>
    <row r="6" spans="1:6">
      <c r="A6" s="38"/>
      <c r="B6" s="39"/>
      <c r="C6" s="39"/>
      <c r="D6" s="39"/>
      <c r="E6" s="39"/>
      <c r="F6" s="40"/>
    </row>
    <row r="7" spans="1:6">
      <c r="A7" s="35" t="s">
        <v>114</v>
      </c>
      <c r="B7" s="41">
        <v>1.8482800000000001E-2</v>
      </c>
      <c r="C7" s="41">
        <v>5.7565600000000001E-2</v>
      </c>
      <c r="D7" s="41">
        <v>5.7194099999999998E-2</v>
      </c>
      <c r="E7" s="41">
        <v>5.59464E-2</v>
      </c>
      <c r="F7" s="42">
        <v>8.4241200000000002E-2</v>
      </c>
    </row>
    <row r="8" spans="1:6">
      <c r="A8" s="35"/>
      <c r="B8" s="41"/>
      <c r="C8" s="41"/>
      <c r="D8" s="41"/>
      <c r="E8" s="41"/>
      <c r="F8" s="42"/>
    </row>
    <row r="9" spans="1:6">
      <c r="A9" s="35" t="s">
        <v>115</v>
      </c>
      <c r="B9" s="41">
        <f>1/B7</f>
        <v>54.104356482783992</v>
      </c>
      <c r="C9" s="41">
        <f t="shared" ref="C9:F9" si="0">1/C7</f>
        <v>17.371485748433091</v>
      </c>
      <c r="D9" s="41">
        <f t="shared" si="0"/>
        <v>17.48432093520136</v>
      </c>
      <c r="E9" s="41">
        <f t="shared" si="0"/>
        <v>17.874251068880213</v>
      </c>
      <c r="F9" s="42">
        <f t="shared" si="0"/>
        <v>11.870676106228306</v>
      </c>
    </row>
    <row r="10" spans="1:6">
      <c r="A10" s="35"/>
      <c r="B10" s="39"/>
      <c r="C10" s="39"/>
      <c r="D10" s="39"/>
      <c r="E10" s="39"/>
      <c r="F10" s="40"/>
    </row>
    <row r="11" spans="1:6">
      <c r="A11" s="35" t="s">
        <v>116</v>
      </c>
      <c r="B11" s="43">
        <f>B9/SUM($B$9:$F$9)</f>
        <v>0.45578800645465239</v>
      </c>
      <c r="C11" s="43">
        <f t="shared" ref="C11:F11" si="1">C9/SUM($B$9:$F$9)</f>
        <v>0.14634154018545883</v>
      </c>
      <c r="D11" s="43">
        <f t="shared" si="1"/>
        <v>0.14729209071740007</v>
      </c>
      <c r="E11" s="43">
        <f t="shared" si="1"/>
        <v>0.15057695518746603</v>
      </c>
      <c r="F11" s="44">
        <f t="shared" si="1"/>
        <v>0.10000140745502259</v>
      </c>
    </row>
    <row r="12" spans="1:6">
      <c r="A12" s="35"/>
      <c r="B12" s="39"/>
      <c r="C12" s="39"/>
      <c r="D12" s="39"/>
      <c r="E12" s="39"/>
      <c r="F12" s="40"/>
    </row>
    <row r="13" spans="1:6" ht="26.4">
      <c r="A13" s="38" t="s">
        <v>129</v>
      </c>
      <c r="B13" s="41">
        <f>'Repairs Correlations'!D6</f>
        <v>0.73370000000000002</v>
      </c>
      <c r="C13" s="41">
        <f>'Repairs Correlations'!E10</f>
        <v>0.6825</v>
      </c>
      <c r="D13" s="41">
        <f>'Repairs Correlations'!H14</f>
        <v>0.51280000000000003</v>
      </c>
      <c r="E13" s="41">
        <f>'Repairs Correlations'!H18</f>
        <v>0.45090000000000002</v>
      </c>
      <c r="F13" s="42">
        <f>'Repairs Correlations'!I22</f>
        <v>0.59509999999999996</v>
      </c>
    </row>
    <row r="14" spans="1:6">
      <c r="A14" s="38"/>
      <c r="B14" s="39"/>
      <c r="C14" s="39"/>
      <c r="D14" s="39"/>
      <c r="E14" s="39"/>
      <c r="F14" s="40"/>
    </row>
    <row r="15" spans="1:6">
      <c r="A15" s="35" t="s">
        <v>118</v>
      </c>
      <c r="B15" s="43">
        <f>B13/SUM($B$13:$F$13)</f>
        <v>0.24662184873949583</v>
      </c>
      <c r="C15" s="43">
        <f t="shared" ref="C15:F15" si="2">C13/SUM($B$13:$F$13)</f>
        <v>0.22941176470588237</v>
      </c>
      <c r="D15" s="43">
        <f t="shared" si="2"/>
        <v>0.17236974789915971</v>
      </c>
      <c r="E15" s="43">
        <f t="shared" si="2"/>
        <v>0.15156302521008405</v>
      </c>
      <c r="F15" s="44">
        <f t="shared" si="2"/>
        <v>0.20003361344537815</v>
      </c>
    </row>
    <row r="16" spans="1:6">
      <c r="A16" s="35"/>
      <c r="B16" s="39"/>
      <c r="C16" s="39"/>
      <c r="D16" s="39"/>
      <c r="E16" s="39"/>
      <c r="F16" s="40"/>
    </row>
    <row r="17" spans="1:6">
      <c r="A17" s="45" t="s">
        <v>130</v>
      </c>
      <c r="B17" s="46">
        <f>AVERAGE(B11,B15)</f>
        <v>0.35120492759707411</v>
      </c>
      <c r="C17" s="46">
        <f t="shared" ref="C17:F17" si="3">AVERAGE(C11,C15)</f>
        <v>0.18787665244567059</v>
      </c>
      <c r="D17" s="46">
        <f>AVERAGE(D11,D15)</f>
        <v>0.15983091930827989</v>
      </c>
      <c r="E17" s="46">
        <f>AVERAGE(E11,E15)</f>
        <v>0.15106999019877504</v>
      </c>
      <c r="F17" s="47">
        <f t="shared" si="3"/>
        <v>0.15001751045020037</v>
      </c>
    </row>
    <row r="19" spans="1:6">
      <c r="A19" s="7" t="s">
        <v>108</v>
      </c>
    </row>
  </sheetData>
  <mergeCells count="1">
    <mergeCell ref="A1:F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B06ACAA53C084283A7E9734B5D979C" ma:contentTypeVersion="12" ma:contentTypeDescription="Create a new document." ma:contentTypeScope="" ma:versionID="cc59de024f5a6c3c3768eef08d4b8bef">
  <xsd:schema xmlns:xsd="http://www.w3.org/2001/XMLSchema" xmlns:xs="http://www.w3.org/2001/XMLSchema" xmlns:p="http://schemas.microsoft.com/office/2006/metadata/properties" xmlns:ns2="9279c62e-a2e7-41c7-b9ab-0a0f87ad47c5" xmlns:ns3="9c20ecd8-7b1b-40af-ad3c-24c512db6f5f" targetNamespace="http://schemas.microsoft.com/office/2006/metadata/properties" ma:root="true" ma:fieldsID="401ae0dd50042aedea071e57e5403be8" ns2:_="" ns3:_="">
    <xsd:import namespace="9279c62e-a2e7-41c7-b9ab-0a0f87ad47c5"/>
    <xsd:import namespace="9c20ecd8-7b1b-40af-ad3c-24c512db6f5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79c62e-a2e7-41c7-b9ab-0a0f87ad47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20ecd8-7b1b-40af-ad3c-24c512db6f5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D893B1-FA9F-40F3-9CEC-92901BBE913C}"/>
</file>

<file path=customXml/itemProps2.xml><?xml version="1.0" encoding="utf-8"?>
<ds:datastoreItem xmlns:ds="http://schemas.openxmlformats.org/officeDocument/2006/customXml" ds:itemID="{ED8DA74C-71C1-418A-9CCE-9215E28E447C}"/>
</file>

<file path=customXml/itemProps3.xml><?xml version="1.0" encoding="utf-8"?>
<ds:datastoreItem xmlns:ds="http://schemas.openxmlformats.org/officeDocument/2006/customXml" ds:itemID="{DED9F4F4-C379-4F20-B0DD-93EAE00AA3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Historical Benchmark Data</vt:lpstr>
      <vt:lpstr>Model Inputs</vt:lpstr>
      <vt:lpstr>Improvements Correlations</vt:lpstr>
      <vt:lpstr>Improvements Weights</vt:lpstr>
      <vt:lpstr>Repairs Correlations</vt:lpstr>
      <vt:lpstr>Repairs Weights</vt:lpstr>
    </vt:vector>
  </TitlesOfParts>
  <Company>Harvard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 Bendimerad</dc:creator>
  <cp:lastModifiedBy>Will, Abbe H</cp:lastModifiedBy>
  <cp:lastPrinted>2011-07-07T19:48:04Z</cp:lastPrinted>
  <dcterms:created xsi:type="dcterms:W3CDTF">2007-04-20T15:16:52Z</dcterms:created>
  <dcterms:modified xsi:type="dcterms:W3CDTF">2021-04-08T14:12:29Z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0x0101001FB06ACAA53C084283A7E9734B5D979C</vt:lpwstr>
  </property>
</Properties>
</file>